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l_dlutek\Documents\RW\"/>
    </mc:Choice>
  </mc:AlternateContent>
  <xr:revisionPtr revIDLastSave="0" documentId="13_ncr:9_{221ADF6A-6BA8-4DC0-818F-C1B8C999A47B}" xr6:coauthVersionLast="47" xr6:coauthVersionMax="47" xr10:uidLastSave="{00000000-0000-0000-0000-000000000000}"/>
  <bookViews>
    <workbookView xWindow="1560" yWindow="1560" windowWidth="21600" windowHeight="11295" xr2:uid="{06ED1DFC-D47D-48E5-8998-427BA25C25DC}"/>
  </bookViews>
  <sheets>
    <sheet name="30-06-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</calcChain>
</file>

<file path=xl/sharedStrings.xml><?xml version="1.0" encoding="utf-8"?>
<sst xmlns="http://schemas.openxmlformats.org/spreadsheetml/2006/main" count="95" uniqueCount="95">
  <si>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</si>
  <si>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</si>
  <si>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</si>
  <si>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</si>
  <si>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</si>
  <si>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</si>
  <si>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</si>
  <si>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</si>
  <si>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</si>
  <si>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</si>
  <si>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</si>
  <si>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grodziski</t>
  </si>
  <si>
    <t>m. Milanówek</t>
  </si>
  <si>
    <t>m. Podkowa Leśna</t>
  </si>
  <si>
    <t>gm. Baranów</t>
  </si>
  <si>
    <t>gm. Grodzisk Mazowiecki</t>
  </si>
  <si>
    <t>gm. Jaktorów</t>
  </si>
  <si>
    <t>gm. Żabia Wola</t>
  </si>
  <si>
    <t>Powiat legionowski</t>
  </si>
  <si>
    <t>m. Legionowo</t>
  </si>
  <si>
    <t>gm. Jabłonna</t>
  </si>
  <si>
    <t>gm. Nieporęt</t>
  </si>
  <si>
    <t>gm. Serock</t>
  </si>
  <si>
    <t>gm. Wieliszew</t>
  </si>
  <si>
    <t>Powiat nowodworski</t>
  </si>
  <si>
    <t>m. Nowy Dwór Mazowiecki</t>
  </si>
  <si>
    <t>gm. Czosnów</t>
  </si>
  <si>
    <t>gm. Leoncin</t>
  </si>
  <si>
    <t>gm. Nasielsk</t>
  </si>
  <si>
    <t>gm. Pomiechówek</t>
  </si>
  <si>
    <t>gm. Zakroczym</t>
  </si>
  <si>
    <t>Powiat otwocki</t>
  </si>
  <si>
    <t>m. Józefów</t>
  </si>
  <si>
    <t>m. Otwock</t>
  </si>
  <si>
    <t>gm. Celestynów</t>
  </si>
  <si>
    <t>gm. Karczew</t>
  </si>
  <si>
    <t>gm. Kołbiel</t>
  </si>
  <si>
    <t>gm. Osieck</t>
  </si>
  <si>
    <t>gm. Sobienie-Jeziory</t>
  </si>
  <si>
    <t>gm. Wiązowna</t>
  </si>
  <si>
    <t>Powiat piaseczyński</t>
  </si>
  <si>
    <t>gm. Góra Kalwaria</t>
  </si>
  <si>
    <t>gm. Konstancin-Jeziorna</t>
  </si>
  <si>
    <t>gm. Lesznowola</t>
  </si>
  <si>
    <t>gm. Piaseczno</t>
  </si>
  <si>
    <t>gm. Prażmów</t>
  </si>
  <si>
    <t>gm. Tarczyn</t>
  </si>
  <si>
    <t>Powiat pruszkowski</t>
  </si>
  <si>
    <t>m. Piastów</t>
  </si>
  <si>
    <t>m. Pruszków</t>
  </si>
  <si>
    <t>gm. Brwinów</t>
  </si>
  <si>
    <t>gm. Michałowice</t>
  </si>
  <si>
    <t>gm. Nadarzyn</t>
  </si>
  <si>
    <t>gm. Raszyn</t>
  </si>
  <si>
    <t>Powiat warszawski zachodni</t>
  </si>
  <si>
    <t>gm. Błonie</t>
  </si>
  <si>
    <t>gm. Izabelin</t>
  </si>
  <si>
    <t>gm. Kampinos</t>
  </si>
  <si>
    <t>gm. Leszno</t>
  </si>
  <si>
    <t>gm. Łomianki</t>
  </si>
  <si>
    <t>gm. Ożarów Mazowiecki</t>
  </si>
  <si>
    <t>gm. Stare Babice</t>
  </si>
  <si>
    <t>Powiat wołomiński</t>
  </si>
  <si>
    <t>m. Kobyłka</t>
  </si>
  <si>
    <t>m. Marki</t>
  </si>
  <si>
    <t>m. Ząbki</t>
  </si>
  <si>
    <t>m. Zielonka</t>
  </si>
  <si>
    <t>gm. Dąbrówka</t>
  </si>
  <si>
    <t>gm. Jadów</t>
  </si>
  <si>
    <t>gm. Klembów</t>
  </si>
  <si>
    <t>gm. Poświętne</t>
  </si>
  <si>
    <t>gm. Radzymin</t>
  </si>
  <si>
    <t>gm. Strachówka</t>
  </si>
  <si>
    <t>gm. Tłuszcz</t>
  </si>
  <si>
    <t>gm. Wołomin</t>
  </si>
  <si>
    <t>Miasto stołeczne Warszawa</t>
  </si>
  <si>
    <t>Bemowo</t>
  </si>
  <si>
    <t>Białołęka</t>
  </si>
  <si>
    <t>Bielany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</si>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</sst>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0" xfId="0" applyNumberFormat="1"/>
    <xf numFmtId="0" fontId="18" fillId="0" borderId="10" xfId="0" applyFont="1" applyBorder="1"/>
    <xf numFmtId="3" fontId="18" fillId="0" borderId="10" xfId="0" applyNumberFormat="1" applyFont="1" applyBorder="1"/>
    <xf numFmtId="0" fontId="18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39E2-AC28-4899-AF73-9DA1E8C2802B}">
  <dimension ref="A1:K85"/>
  <sheetViews>
    <sheetView tabSelected="1" workbookViewId="0">
      <selection activeCell="B6" sqref="B6"/>
    </sheetView>
  </sheetViews>
  <sheetFormatPr defaultRowHeight="15" x14ac:dyDescent="0.25"/>
  <cols>
    <col min="1" max="1" width="10.140625" customWidth="1"/>
    <col min="2" max="2" width="24.7109375" bestFit="1" customWidth="1"/>
    <col min="3" max="3" width="13.140625" style="9" bestFit="1" customWidth="1"/>
    <col min="4" max="4" width="9.85546875" style="9" bestFit="1" customWidth="1"/>
    <col min="5" max="5" width="19.5703125" style="9" customWidth="1"/>
    <col min="6" max="6" width="13" style="9" customWidth="1"/>
    <col min="7" max="7" width="16.28515625" style="9" customWidth="1"/>
    <col min="8" max="8" width="13.85546875" style="9" customWidth="1"/>
    <col min="9" max="9" width="14.85546875" style="9" customWidth="1"/>
    <col min="10" max="10" width="18.7109375" style="9" customWidth="1"/>
    <col min="11" max="11" width="18.42578125" style="9" customWidth="1"/>
  </cols>
  <sheetData>
    <row r="1" spans="1:11" s="1" customFormat="1" ht="105" x14ac:dyDescent="0.25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</row>
    <row r="2" spans="1:11" s="12" customFormat="1" x14ac:dyDescent="0.25">
      <c r="A2" s="10" t="s">
        <v>11</v>
      </c>
      <c r="B2" s="10"/>
      <c r="C2" s="11">
        <v>100056</v>
      </c>
      <c r="D2" s="11">
        <v>78059</v>
      </c>
      <c r="E2" s="11">
        <v>75519</v>
      </c>
      <c r="F2" s="11">
        <v>2531</v>
      </c>
      <c r="G2" s="11">
        <v>27</v>
      </c>
      <c r="H2" s="11">
        <v>2</v>
      </c>
      <c r="I2" s="11">
        <v>118</v>
      </c>
      <c r="J2" s="11">
        <v>0</v>
      </c>
      <c r="K2" s="11">
        <v>0</v>
      </c>
    </row>
    <row r="3" spans="1:11" x14ac:dyDescent="0.25">
      <c r="A3" s="3" t="str">
        <f>"140501"</f>
        <v>140501</v>
      </c>
      <c r="B3" s="3" t="s">
        <v>12</v>
      </c>
      <c r="C3" s="8">
        <v>15651</v>
      </c>
      <c r="D3" s="8">
        <v>12841</v>
      </c>
      <c r="E3" s="8">
        <v>12253</v>
      </c>
      <c r="F3" s="8">
        <v>588</v>
      </c>
      <c r="G3" s="8">
        <v>9</v>
      </c>
      <c r="H3" s="8">
        <v>0</v>
      </c>
      <c r="I3" s="8">
        <v>25</v>
      </c>
      <c r="J3" s="8">
        <v>0</v>
      </c>
      <c r="K3" s="8">
        <v>0</v>
      </c>
    </row>
    <row r="4" spans="1:11" x14ac:dyDescent="0.25">
      <c r="A4" s="3" t="str">
        <f>"140502"</f>
        <v>140502</v>
      </c>
      <c r="B4" s="3" t="s">
        <v>13</v>
      </c>
      <c r="C4" s="8">
        <v>3661</v>
      </c>
      <c r="D4" s="8">
        <v>3077</v>
      </c>
      <c r="E4" s="8">
        <v>2814</v>
      </c>
      <c r="F4" s="8">
        <v>263</v>
      </c>
      <c r="G4" s="8">
        <v>6</v>
      </c>
      <c r="H4" s="8">
        <v>0</v>
      </c>
      <c r="I4" s="8">
        <v>6</v>
      </c>
      <c r="J4" s="8">
        <v>0</v>
      </c>
      <c r="K4" s="8">
        <v>0</v>
      </c>
    </row>
    <row r="5" spans="1:11" x14ac:dyDescent="0.25">
      <c r="A5" s="3" t="str">
        <f>"140503"</f>
        <v>140503</v>
      </c>
      <c r="B5" s="3" t="s">
        <v>14</v>
      </c>
      <c r="C5" s="8">
        <v>5026</v>
      </c>
      <c r="D5" s="8">
        <v>3903</v>
      </c>
      <c r="E5" s="8">
        <v>3802</v>
      </c>
      <c r="F5" s="8">
        <v>101</v>
      </c>
      <c r="G5" s="8">
        <v>1</v>
      </c>
      <c r="H5" s="8">
        <v>0</v>
      </c>
      <c r="I5" s="8">
        <v>5</v>
      </c>
      <c r="J5" s="8">
        <v>0</v>
      </c>
      <c r="K5" s="8">
        <v>0</v>
      </c>
    </row>
    <row r="6" spans="1:11" x14ac:dyDescent="0.25">
      <c r="A6" s="3" t="str">
        <f>"140504"</f>
        <v>140504</v>
      </c>
      <c r="B6" s="3" t="s">
        <v>15</v>
      </c>
      <c r="C6" s="8">
        <v>51411</v>
      </c>
      <c r="D6" s="8">
        <v>39442</v>
      </c>
      <c r="E6" s="8">
        <v>38642</v>
      </c>
      <c r="F6" s="8">
        <v>800</v>
      </c>
      <c r="G6" s="8">
        <v>11</v>
      </c>
      <c r="H6" s="8">
        <v>2</v>
      </c>
      <c r="I6" s="8">
        <v>54</v>
      </c>
      <c r="J6" s="8">
        <v>0</v>
      </c>
      <c r="K6" s="8">
        <v>0</v>
      </c>
    </row>
    <row r="7" spans="1:11" x14ac:dyDescent="0.25">
      <c r="A7" s="3" t="str">
        <f>"140505"</f>
        <v>140505</v>
      </c>
      <c r="B7" s="3" t="s">
        <v>16</v>
      </c>
      <c r="C7" s="8">
        <v>13336</v>
      </c>
      <c r="D7" s="8">
        <v>10327</v>
      </c>
      <c r="E7" s="8">
        <v>10077</v>
      </c>
      <c r="F7" s="8">
        <v>247</v>
      </c>
      <c r="G7" s="8">
        <v>0</v>
      </c>
      <c r="H7" s="8">
        <v>0</v>
      </c>
      <c r="I7" s="8">
        <v>16</v>
      </c>
      <c r="J7" s="8">
        <v>0</v>
      </c>
      <c r="K7" s="8">
        <v>0</v>
      </c>
    </row>
    <row r="8" spans="1:11" x14ac:dyDescent="0.25">
      <c r="A8" s="3" t="str">
        <f>"140506"</f>
        <v>140506</v>
      </c>
      <c r="B8" s="3" t="s">
        <v>17</v>
      </c>
      <c r="C8" s="8">
        <v>10971</v>
      </c>
      <c r="D8" s="8">
        <v>8469</v>
      </c>
      <c r="E8" s="8">
        <v>7931</v>
      </c>
      <c r="F8" s="8">
        <v>532</v>
      </c>
      <c r="G8" s="8">
        <v>0</v>
      </c>
      <c r="H8" s="8">
        <v>0</v>
      </c>
      <c r="I8" s="8">
        <v>12</v>
      </c>
      <c r="J8" s="8">
        <v>0</v>
      </c>
      <c r="K8" s="8">
        <v>0</v>
      </c>
    </row>
    <row r="9" spans="1:11" s="12" customFormat="1" x14ac:dyDescent="0.25">
      <c r="A9" s="10" t="s">
        <v>18</v>
      </c>
      <c r="B9" s="10"/>
      <c r="C9" s="11">
        <v>122566</v>
      </c>
      <c r="D9" s="11">
        <v>97347</v>
      </c>
      <c r="E9" s="11">
        <v>92949</v>
      </c>
      <c r="F9" s="11">
        <v>4396</v>
      </c>
      <c r="G9" s="11">
        <v>12</v>
      </c>
      <c r="H9" s="11">
        <v>1</v>
      </c>
      <c r="I9" s="11">
        <v>147</v>
      </c>
      <c r="J9" s="11">
        <v>0</v>
      </c>
      <c r="K9" s="11">
        <v>0</v>
      </c>
    </row>
    <row r="10" spans="1:11" x14ac:dyDescent="0.25">
      <c r="A10" s="3" t="str">
        <f>"140801"</f>
        <v>140801</v>
      </c>
      <c r="B10" s="3" t="s">
        <v>19</v>
      </c>
      <c r="C10" s="8">
        <v>48336</v>
      </c>
      <c r="D10" s="8">
        <v>39408</v>
      </c>
      <c r="E10" s="8">
        <v>38593</v>
      </c>
      <c r="F10" s="8">
        <v>815</v>
      </c>
      <c r="G10" s="8">
        <v>6</v>
      </c>
      <c r="H10" s="8">
        <v>1</v>
      </c>
      <c r="I10" s="8">
        <v>75</v>
      </c>
      <c r="J10" s="8">
        <v>0</v>
      </c>
      <c r="K10" s="8">
        <v>0</v>
      </c>
    </row>
    <row r="11" spans="1:11" x14ac:dyDescent="0.25">
      <c r="A11" s="3" t="str">
        <f>"140802"</f>
        <v>140802</v>
      </c>
      <c r="B11" s="3" t="s">
        <v>20</v>
      </c>
      <c r="C11" s="8">
        <v>20819</v>
      </c>
      <c r="D11" s="8">
        <v>16311</v>
      </c>
      <c r="E11" s="8">
        <v>15405</v>
      </c>
      <c r="F11" s="8">
        <v>906</v>
      </c>
      <c r="G11" s="8">
        <v>3</v>
      </c>
      <c r="H11" s="8">
        <v>0</v>
      </c>
      <c r="I11" s="8">
        <v>24</v>
      </c>
      <c r="J11" s="8">
        <v>0</v>
      </c>
      <c r="K11" s="8">
        <v>0</v>
      </c>
    </row>
    <row r="12" spans="1:11" x14ac:dyDescent="0.25">
      <c r="A12" s="3" t="str">
        <f>"140803"</f>
        <v>140803</v>
      </c>
      <c r="B12" s="3" t="s">
        <v>21</v>
      </c>
      <c r="C12" s="8">
        <v>16024</v>
      </c>
      <c r="D12" s="8">
        <v>12741</v>
      </c>
      <c r="E12" s="8">
        <v>11761</v>
      </c>
      <c r="F12" s="8">
        <v>980</v>
      </c>
      <c r="G12" s="8">
        <v>1</v>
      </c>
      <c r="H12" s="8">
        <v>0</v>
      </c>
      <c r="I12" s="8">
        <v>11</v>
      </c>
      <c r="J12" s="8">
        <v>0</v>
      </c>
      <c r="K12" s="8">
        <v>0</v>
      </c>
    </row>
    <row r="13" spans="1:11" x14ac:dyDescent="0.25">
      <c r="A13" s="3" t="str">
        <f>"140804"</f>
        <v>140804</v>
      </c>
      <c r="B13" s="3" t="s">
        <v>22</v>
      </c>
      <c r="C13" s="8">
        <v>17918</v>
      </c>
      <c r="D13" s="8">
        <v>14231</v>
      </c>
      <c r="E13" s="8">
        <v>13165</v>
      </c>
      <c r="F13" s="8">
        <v>1066</v>
      </c>
      <c r="G13" s="8">
        <v>1</v>
      </c>
      <c r="H13" s="8">
        <v>0</v>
      </c>
      <c r="I13" s="8">
        <v>18</v>
      </c>
      <c r="J13" s="8">
        <v>0</v>
      </c>
      <c r="K13" s="8">
        <v>0</v>
      </c>
    </row>
    <row r="14" spans="1:11" x14ac:dyDescent="0.25">
      <c r="A14" s="3" t="str">
        <f>"140805"</f>
        <v>140805</v>
      </c>
      <c r="B14" s="3" t="s">
        <v>23</v>
      </c>
      <c r="C14" s="8">
        <v>19469</v>
      </c>
      <c r="D14" s="8">
        <v>14656</v>
      </c>
      <c r="E14" s="8">
        <v>14025</v>
      </c>
      <c r="F14" s="8">
        <v>629</v>
      </c>
      <c r="G14" s="8">
        <v>1</v>
      </c>
      <c r="H14" s="8">
        <v>0</v>
      </c>
      <c r="I14" s="8">
        <v>19</v>
      </c>
      <c r="J14" s="8">
        <v>0</v>
      </c>
      <c r="K14" s="8">
        <v>0</v>
      </c>
    </row>
    <row r="15" spans="1:11" s="12" customFormat="1" x14ac:dyDescent="0.25">
      <c r="A15" s="10" t="s">
        <v>24</v>
      </c>
      <c r="B15" s="10"/>
      <c r="C15" s="11">
        <v>75614</v>
      </c>
      <c r="D15" s="11">
        <v>61601</v>
      </c>
      <c r="E15" s="11">
        <v>59157</v>
      </c>
      <c r="F15" s="11">
        <v>2444</v>
      </c>
      <c r="G15" s="11">
        <v>4</v>
      </c>
      <c r="H15" s="11">
        <v>1</v>
      </c>
      <c r="I15" s="11">
        <v>115</v>
      </c>
      <c r="J15" s="11">
        <v>0</v>
      </c>
      <c r="K15" s="11">
        <v>0</v>
      </c>
    </row>
    <row r="16" spans="1:11" x14ac:dyDescent="0.25">
      <c r="A16" s="3" t="str">
        <f>"141401"</f>
        <v>141401</v>
      </c>
      <c r="B16" s="3" t="s">
        <v>25</v>
      </c>
      <c r="C16" s="8">
        <v>26097</v>
      </c>
      <c r="D16" s="8">
        <v>21223</v>
      </c>
      <c r="E16" s="8">
        <v>20740</v>
      </c>
      <c r="F16" s="8">
        <v>483</v>
      </c>
      <c r="G16" s="8">
        <v>1</v>
      </c>
      <c r="H16" s="8">
        <v>0</v>
      </c>
      <c r="I16" s="8">
        <v>24</v>
      </c>
      <c r="J16" s="8">
        <v>0</v>
      </c>
      <c r="K16" s="8">
        <v>0</v>
      </c>
    </row>
    <row r="17" spans="1:11" x14ac:dyDescent="0.25">
      <c r="A17" s="3" t="str">
        <f>"141402"</f>
        <v>141402</v>
      </c>
      <c r="B17" s="3" t="s">
        <v>26</v>
      </c>
      <c r="C17" s="8">
        <v>10216</v>
      </c>
      <c r="D17" s="8">
        <v>8364</v>
      </c>
      <c r="E17" s="8">
        <v>7685</v>
      </c>
      <c r="F17" s="8">
        <v>679</v>
      </c>
      <c r="G17" s="8">
        <v>1</v>
      </c>
      <c r="H17" s="8">
        <v>1</v>
      </c>
      <c r="I17" s="8">
        <v>7</v>
      </c>
      <c r="J17" s="8">
        <v>0</v>
      </c>
      <c r="K17" s="8">
        <v>0</v>
      </c>
    </row>
    <row r="18" spans="1:11" x14ac:dyDescent="0.25">
      <c r="A18" s="3" t="str">
        <f>"141403"</f>
        <v>141403</v>
      </c>
      <c r="B18" s="3" t="s">
        <v>27</v>
      </c>
      <c r="C18" s="8">
        <v>5593</v>
      </c>
      <c r="D18" s="8">
        <v>4548</v>
      </c>
      <c r="E18" s="8">
        <v>4186</v>
      </c>
      <c r="F18" s="8">
        <v>362</v>
      </c>
      <c r="G18" s="8">
        <v>0</v>
      </c>
      <c r="H18" s="8">
        <v>0</v>
      </c>
      <c r="I18" s="8">
        <v>5</v>
      </c>
      <c r="J18" s="8">
        <v>0</v>
      </c>
      <c r="K18" s="8">
        <v>0</v>
      </c>
    </row>
    <row r="19" spans="1:11" x14ac:dyDescent="0.25">
      <c r="A19" s="3" t="str">
        <f>"141404"</f>
        <v>141404</v>
      </c>
      <c r="B19" s="3" t="s">
        <v>28</v>
      </c>
      <c r="C19" s="8">
        <v>18963</v>
      </c>
      <c r="D19" s="8">
        <v>15290</v>
      </c>
      <c r="E19" s="8">
        <v>14985</v>
      </c>
      <c r="F19" s="8">
        <v>305</v>
      </c>
      <c r="G19" s="8">
        <v>0</v>
      </c>
      <c r="H19" s="8">
        <v>0</v>
      </c>
      <c r="I19" s="8">
        <v>53</v>
      </c>
      <c r="J19" s="8">
        <v>0</v>
      </c>
      <c r="K19" s="8">
        <v>0</v>
      </c>
    </row>
    <row r="20" spans="1:11" x14ac:dyDescent="0.25">
      <c r="A20" s="3" t="str">
        <f>"141405"</f>
        <v>141405</v>
      </c>
      <c r="B20" s="3" t="s">
        <v>29</v>
      </c>
      <c r="C20" s="8">
        <v>8909</v>
      </c>
      <c r="D20" s="8">
        <v>7303</v>
      </c>
      <c r="E20" s="8">
        <v>7039</v>
      </c>
      <c r="F20" s="8">
        <v>264</v>
      </c>
      <c r="G20" s="8">
        <v>2</v>
      </c>
      <c r="H20" s="8">
        <v>0</v>
      </c>
      <c r="I20" s="8">
        <v>16</v>
      </c>
      <c r="J20" s="8">
        <v>0</v>
      </c>
      <c r="K20" s="8">
        <v>0</v>
      </c>
    </row>
    <row r="21" spans="1:11" x14ac:dyDescent="0.25">
      <c r="A21" s="3" t="str">
        <f>"141406"</f>
        <v>141406</v>
      </c>
      <c r="B21" s="3" t="s">
        <v>30</v>
      </c>
      <c r="C21" s="8">
        <v>5836</v>
      </c>
      <c r="D21" s="8">
        <v>4873</v>
      </c>
      <c r="E21" s="8">
        <v>4522</v>
      </c>
      <c r="F21" s="8">
        <v>351</v>
      </c>
      <c r="G21" s="8">
        <v>0</v>
      </c>
      <c r="H21" s="8">
        <v>0</v>
      </c>
      <c r="I21" s="8">
        <v>10</v>
      </c>
      <c r="J21" s="8">
        <v>0</v>
      </c>
      <c r="K21" s="8">
        <v>0</v>
      </c>
    </row>
    <row r="22" spans="1:11" s="12" customFormat="1" x14ac:dyDescent="0.25">
      <c r="A22" s="10" t="s">
        <v>31</v>
      </c>
      <c r="B22" s="10"/>
      <c r="C22" s="11">
        <v>119868</v>
      </c>
      <c r="D22" s="11">
        <v>96053</v>
      </c>
      <c r="E22" s="11">
        <v>93645</v>
      </c>
      <c r="F22" s="11">
        <v>2408</v>
      </c>
      <c r="G22" s="11">
        <v>17</v>
      </c>
      <c r="H22" s="11">
        <v>0</v>
      </c>
      <c r="I22" s="11">
        <v>164</v>
      </c>
      <c r="J22" s="11">
        <v>0</v>
      </c>
      <c r="K22" s="11">
        <v>0</v>
      </c>
    </row>
    <row r="23" spans="1:11" x14ac:dyDescent="0.25">
      <c r="A23" s="3" t="str">
        <f>"141701"</f>
        <v>141701</v>
      </c>
      <c r="B23" s="3" t="s">
        <v>32</v>
      </c>
      <c r="C23" s="8">
        <v>19951</v>
      </c>
      <c r="D23" s="8">
        <v>15779</v>
      </c>
      <c r="E23" s="8">
        <v>15301</v>
      </c>
      <c r="F23" s="8">
        <v>478</v>
      </c>
      <c r="G23" s="8">
        <v>9</v>
      </c>
      <c r="H23" s="8">
        <v>0</v>
      </c>
      <c r="I23" s="8">
        <v>28</v>
      </c>
      <c r="J23" s="8">
        <v>0</v>
      </c>
      <c r="K23" s="8">
        <v>0</v>
      </c>
    </row>
    <row r="24" spans="1:11" x14ac:dyDescent="0.25">
      <c r="A24" s="3" t="str">
        <f>"141702"</f>
        <v>141702</v>
      </c>
      <c r="B24" s="3" t="s">
        <v>33</v>
      </c>
      <c r="C24" s="8">
        <v>40017</v>
      </c>
      <c r="D24" s="8">
        <v>33026</v>
      </c>
      <c r="E24" s="8">
        <v>32300</v>
      </c>
      <c r="F24" s="8">
        <v>726</v>
      </c>
      <c r="G24" s="8">
        <v>3</v>
      </c>
      <c r="H24" s="8">
        <v>0</v>
      </c>
      <c r="I24" s="8">
        <v>59</v>
      </c>
      <c r="J24" s="8">
        <v>0</v>
      </c>
      <c r="K24" s="8">
        <v>0</v>
      </c>
    </row>
    <row r="25" spans="1:11" x14ac:dyDescent="0.25">
      <c r="A25" s="3" t="str">
        <f>"141703"</f>
        <v>141703</v>
      </c>
      <c r="B25" s="3" t="s">
        <v>34</v>
      </c>
      <c r="C25" s="8">
        <v>11443</v>
      </c>
      <c r="D25" s="8">
        <v>9139</v>
      </c>
      <c r="E25" s="8">
        <v>8992</v>
      </c>
      <c r="F25" s="8">
        <v>147</v>
      </c>
      <c r="G25" s="8">
        <v>0</v>
      </c>
      <c r="H25" s="8">
        <v>0</v>
      </c>
      <c r="I25" s="8">
        <v>14</v>
      </c>
      <c r="J25" s="8">
        <v>0</v>
      </c>
      <c r="K25" s="8">
        <v>0</v>
      </c>
    </row>
    <row r="26" spans="1:11" x14ac:dyDescent="0.25">
      <c r="A26" s="3" t="str">
        <f>"141704"</f>
        <v>141704</v>
      </c>
      <c r="B26" s="3" t="s">
        <v>35</v>
      </c>
      <c r="C26" s="8">
        <v>15152</v>
      </c>
      <c r="D26" s="8">
        <v>12319</v>
      </c>
      <c r="E26" s="8">
        <v>12116</v>
      </c>
      <c r="F26" s="8">
        <v>203</v>
      </c>
      <c r="G26" s="8">
        <v>1</v>
      </c>
      <c r="H26" s="8">
        <v>0</v>
      </c>
      <c r="I26" s="8">
        <v>22</v>
      </c>
      <c r="J26" s="8">
        <v>0</v>
      </c>
      <c r="K26" s="8">
        <v>0</v>
      </c>
    </row>
    <row r="27" spans="1:11" x14ac:dyDescent="0.25">
      <c r="A27" s="3" t="str">
        <f>"141705"</f>
        <v>141705</v>
      </c>
      <c r="B27" s="3" t="s">
        <v>36</v>
      </c>
      <c r="C27" s="8">
        <v>8202</v>
      </c>
      <c r="D27" s="8">
        <v>6468</v>
      </c>
      <c r="E27" s="8">
        <v>6340</v>
      </c>
      <c r="F27" s="8">
        <v>128</v>
      </c>
      <c r="G27" s="8">
        <v>1</v>
      </c>
      <c r="H27" s="8">
        <v>0</v>
      </c>
      <c r="I27" s="8">
        <v>11</v>
      </c>
      <c r="J27" s="8">
        <v>0</v>
      </c>
      <c r="K27" s="8">
        <v>0</v>
      </c>
    </row>
    <row r="28" spans="1:11" x14ac:dyDescent="0.25">
      <c r="A28" s="3" t="str">
        <f>"141706"</f>
        <v>141706</v>
      </c>
      <c r="B28" s="3" t="s">
        <v>37</v>
      </c>
      <c r="C28" s="8">
        <v>3705</v>
      </c>
      <c r="D28" s="8">
        <v>2900</v>
      </c>
      <c r="E28" s="8">
        <v>2847</v>
      </c>
      <c r="F28" s="8">
        <v>53</v>
      </c>
      <c r="G28" s="8">
        <v>0</v>
      </c>
      <c r="H28" s="8">
        <v>0</v>
      </c>
      <c r="I28" s="8">
        <v>8</v>
      </c>
      <c r="J28" s="8">
        <v>0</v>
      </c>
      <c r="K28" s="8">
        <v>0</v>
      </c>
    </row>
    <row r="29" spans="1:11" x14ac:dyDescent="0.25">
      <c r="A29" s="3" t="str">
        <f>"141707"</f>
        <v>141707</v>
      </c>
      <c r="B29" s="3" t="s">
        <v>38</v>
      </c>
      <c r="C29" s="8">
        <v>6228</v>
      </c>
      <c r="D29" s="8">
        <v>4930</v>
      </c>
      <c r="E29" s="8">
        <v>4861</v>
      </c>
      <c r="F29" s="8">
        <v>69</v>
      </c>
      <c r="G29" s="8">
        <v>0</v>
      </c>
      <c r="H29" s="8">
        <v>0</v>
      </c>
      <c r="I29" s="8">
        <v>8</v>
      </c>
      <c r="J29" s="8">
        <v>0</v>
      </c>
      <c r="K29" s="8">
        <v>0</v>
      </c>
    </row>
    <row r="30" spans="1:11" x14ac:dyDescent="0.25">
      <c r="A30" s="3" t="str">
        <f>"141708"</f>
        <v>141708</v>
      </c>
      <c r="B30" s="3" t="s">
        <v>39</v>
      </c>
      <c r="C30" s="8">
        <v>15170</v>
      </c>
      <c r="D30" s="8">
        <v>11492</v>
      </c>
      <c r="E30" s="8">
        <v>10888</v>
      </c>
      <c r="F30" s="8">
        <v>604</v>
      </c>
      <c r="G30" s="8">
        <v>3</v>
      </c>
      <c r="H30" s="8">
        <v>0</v>
      </c>
      <c r="I30" s="8">
        <v>14</v>
      </c>
      <c r="J30" s="8">
        <v>0</v>
      </c>
      <c r="K30" s="8">
        <v>0</v>
      </c>
    </row>
    <row r="31" spans="1:11" s="12" customFormat="1" x14ac:dyDescent="0.25">
      <c r="A31" s="10" t="s">
        <v>40</v>
      </c>
      <c r="B31" s="10"/>
      <c r="C31" s="11">
        <v>193169</v>
      </c>
      <c r="D31" s="11">
        <v>151093</v>
      </c>
      <c r="E31" s="11">
        <v>143948</v>
      </c>
      <c r="F31" s="11">
        <v>7103</v>
      </c>
      <c r="G31" s="11">
        <v>64</v>
      </c>
      <c r="H31" s="11">
        <v>2</v>
      </c>
      <c r="I31" s="11">
        <v>312</v>
      </c>
      <c r="J31" s="11">
        <v>0</v>
      </c>
      <c r="K31" s="11">
        <v>0</v>
      </c>
    </row>
    <row r="32" spans="1:11" x14ac:dyDescent="0.25">
      <c r="A32" s="3" t="str">
        <f>"141801"</f>
        <v>141801</v>
      </c>
      <c r="B32" s="3" t="s">
        <v>41</v>
      </c>
      <c r="C32" s="8">
        <v>26792</v>
      </c>
      <c r="D32" s="8">
        <v>21529</v>
      </c>
      <c r="E32" s="8">
        <v>20869</v>
      </c>
      <c r="F32" s="8">
        <v>618</v>
      </c>
      <c r="G32" s="8">
        <v>4</v>
      </c>
      <c r="H32" s="8">
        <v>0</v>
      </c>
      <c r="I32" s="8">
        <v>81</v>
      </c>
      <c r="J32" s="8">
        <v>0</v>
      </c>
      <c r="K32" s="8">
        <v>0</v>
      </c>
    </row>
    <row r="33" spans="1:11" x14ac:dyDescent="0.25">
      <c r="A33" s="3" t="str">
        <f>"141802"</f>
        <v>141802</v>
      </c>
      <c r="B33" s="3" t="s">
        <v>42</v>
      </c>
      <c r="C33" s="8">
        <v>23168</v>
      </c>
      <c r="D33" s="8">
        <v>19110</v>
      </c>
      <c r="E33" s="8">
        <v>18133</v>
      </c>
      <c r="F33" s="8">
        <v>977</v>
      </c>
      <c r="G33" s="8">
        <v>22</v>
      </c>
      <c r="H33" s="8">
        <v>0</v>
      </c>
      <c r="I33" s="8">
        <v>88</v>
      </c>
      <c r="J33" s="8">
        <v>0</v>
      </c>
      <c r="K33" s="8">
        <v>0</v>
      </c>
    </row>
    <row r="34" spans="1:11" x14ac:dyDescent="0.25">
      <c r="A34" s="3" t="str">
        <f>"141803"</f>
        <v>141803</v>
      </c>
      <c r="B34" s="3" t="s">
        <v>43</v>
      </c>
      <c r="C34" s="8">
        <v>36116</v>
      </c>
      <c r="D34" s="8">
        <v>26110</v>
      </c>
      <c r="E34" s="8">
        <v>24606</v>
      </c>
      <c r="F34" s="8">
        <v>1504</v>
      </c>
      <c r="G34" s="8">
        <v>13</v>
      </c>
      <c r="H34" s="8">
        <v>1</v>
      </c>
      <c r="I34" s="8">
        <v>26</v>
      </c>
      <c r="J34" s="8">
        <v>0</v>
      </c>
      <c r="K34" s="8">
        <v>0</v>
      </c>
    </row>
    <row r="35" spans="1:11" x14ac:dyDescent="0.25">
      <c r="A35" s="3" t="str">
        <f>"141804"</f>
        <v>141804</v>
      </c>
      <c r="B35" s="3" t="s">
        <v>44</v>
      </c>
      <c r="C35" s="8">
        <v>82554</v>
      </c>
      <c r="D35" s="8">
        <v>64881</v>
      </c>
      <c r="E35" s="8">
        <v>61922</v>
      </c>
      <c r="F35" s="8">
        <v>2959</v>
      </c>
      <c r="G35" s="8">
        <v>23</v>
      </c>
      <c r="H35" s="8">
        <v>1</v>
      </c>
      <c r="I35" s="8">
        <v>99</v>
      </c>
      <c r="J35" s="8">
        <v>0</v>
      </c>
      <c r="K35" s="8">
        <v>0</v>
      </c>
    </row>
    <row r="36" spans="1:11" x14ac:dyDescent="0.25">
      <c r="A36" s="3" t="str">
        <f>"141805"</f>
        <v>141805</v>
      </c>
      <c r="B36" s="3" t="s">
        <v>45</v>
      </c>
      <c r="C36" s="8">
        <v>12526</v>
      </c>
      <c r="D36" s="8">
        <v>9878</v>
      </c>
      <c r="E36" s="8">
        <v>9354</v>
      </c>
      <c r="F36" s="8">
        <v>524</v>
      </c>
      <c r="G36" s="8">
        <v>0</v>
      </c>
      <c r="H36" s="8">
        <v>0</v>
      </c>
      <c r="I36" s="8">
        <v>6</v>
      </c>
      <c r="J36" s="8">
        <v>0</v>
      </c>
      <c r="K36" s="8">
        <v>0</v>
      </c>
    </row>
    <row r="37" spans="1:11" x14ac:dyDescent="0.25">
      <c r="A37" s="3" t="str">
        <f>"141806"</f>
        <v>141806</v>
      </c>
      <c r="B37" s="3" t="s">
        <v>46</v>
      </c>
      <c r="C37" s="8">
        <v>12013</v>
      </c>
      <c r="D37" s="8">
        <v>9585</v>
      </c>
      <c r="E37" s="8">
        <v>9064</v>
      </c>
      <c r="F37" s="8">
        <v>521</v>
      </c>
      <c r="G37" s="8">
        <v>2</v>
      </c>
      <c r="H37" s="8">
        <v>0</v>
      </c>
      <c r="I37" s="8">
        <v>12</v>
      </c>
      <c r="J37" s="8">
        <v>0</v>
      </c>
      <c r="K37" s="8">
        <v>0</v>
      </c>
    </row>
    <row r="38" spans="1:11" s="12" customFormat="1" x14ac:dyDescent="0.25">
      <c r="A38" s="10" t="s">
        <v>47</v>
      </c>
      <c r="B38" s="10"/>
      <c r="C38" s="11">
        <v>163957</v>
      </c>
      <c r="D38" s="11">
        <v>129783</v>
      </c>
      <c r="E38" s="11">
        <v>124879</v>
      </c>
      <c r="F38" s="11">
        <v>4901</v>
      </c>
      <c r="G38" s="11">
        <v>49</v>
      </c>
      <c r="H38" s="11">
        <v>2</v>
      </c>
      <c r="I38" s="11">
        <v>266</v>
      </c>
      <c r="J38" s="11">
        <v>0</v>
      </c>
      <c r="K38" s="11">
        <v>0</v>
      </c>
    </row>
    <row r="39" spans="1:11" x14ac:dyDescent="0.25">
      <c r="A39" s="3" t="str">
        <f>"142101"</f>
        <v>142101</v>
      </c>
      <c r="B39" s="3" t="s">
        <v>48</v>
      </c>
      <c r="C39" s="8">
        <v>20273</v>
      </c>
      <c r="D39" s="8">
        <v>16752</v>
      </c>
      <c r="E39" s="8">
        <v>16381</v>
      </c>
      <c r="F39" s="8">
        <v>371</v>
      </c>
      <c r="G39" s="8">
        <v>2</v>
      </c>
      <c r="H39" s="8">
        <v>0</v>
      </c>
      <c r="I39" s="8">
        <v>32</v>
      </c>
      <c r="J39" s="8">
        <v>0</v>
      </c>
      <c r="K39" s="8">
        <v>0</v>
      </c>
    </row>
    <row r="40" spans="1:11" x14ac:dyDescent="0.25">
      <c r="A40" s="3" t="str">
        <f>"142102"</f>
        <v>142102</v>
      </c>
      <c r="B40" s="3" t="s">
        <v>49</v>
      </c>
      <c r="C40" s="8">
        <v>57679</v>
      </c>
      <c r="D40" s="8">
        <v>45882</v>
      </c>
      <c r="E40" s="8">
        <v>44702</v>
      </c>
      <c r="F40" s="8">
        <v>1180</v>
      </c>
      <c r="G40" s="8">
        <v>7</v>
      </c>
      <c r="H40" s="8">
        <v>0</v>
      </c>
      <c r="I40" s="8">
        <v>116</v>
      </c>
      <c r="J40" s="8">
        <v>0</v>
      </c>
      <c r="K40" s="8">
        <v>0</v>
      </c>
    </row>
    <row r="41" spans="1:11" x14ac:dyDescent="0.25">
      <c r="A41" s="3" t="str">
        <f>"142103"</f>
        <v>142103</v>
      </c>
      <c r="B41" s="3" t="s">
        <v>50</v>
      </c>
      <c r="C41" s="8">
        <v>26329</v>
      </c>
      <c r="D41" s="8">
        <v>20896</v>
      </c>
      <c r="E41" s="8">
        <v>20001</v>
      </c>
      <c r="F41" s="8">
        <v>895</v>
      </c>
      <c r="G41" s="8">
        <v>7</v>
      </c>
      <c r="H41" s="8">
        <v>0</v>
      </c>
      <c r="I41" s="8">
        <v>63</v>
      </c>
      <c r="J41" s="8">
        <v>0</v>
      </c>
      <c r="K41" s="8">
        <v>0</v>
      </c>
    </row>
    <row r="42" spans="1:11" x14ac:dyDescent="0.25">
      <c r="A42" s="3" t="str">
        <f>"142104"</f>
        <v>142104</v>
      </c>
      <c r="B42" s="3" t="s">
        <v>51</v>
      </c>
      <c r="C42" s="8">
        <v>18480</v>
      </c>
      <c r="D42" s="8">
        <v>14708</v>
      </c>
      <c r="E42" s="8">
        <v>14131</v>
      </c>
      <c r="F42" s="8">
        <v>577</v>
      </c>
      <c r="G42" s="8">
        <v>15</v>
      </c>
      <c r="H42" s="8">
        <v>2</v>
      </c>
      <c r="I42" s="8">
        <v>15</v>
      </c>
      <c r="J42" s="8">
        <v>0</v>
      </c>
      <c r="K42" s="8">
        <v>0</v>
      </c>
    </row>
    <row r="43" spans="1:11" x14ac:dyDescent="0.25">
      <c r="A43" s="3" t="str">
        <f>"142105"</f>
        <v>142105</v>
      </c>
      <c r="B43" s="3" t="s">
        <v>52</v>
      </c>
      <c r="C43" s="8">
        <v>17513</v>
      </c>
      <c r="D43" s="8">
        <v>13188</v>
      </c>
      <c r="E43" s="8">
        <v>12098</v>
      </c>
      <c r="F43" s="8">
        <v>1087</v>
      </c>
      <c r="G43" s="8">
        <v>11</v>
      </c>
      <c r="H43" s="8">
        <v>0</v>
      </c>
      <c r="I43" s="8">
        <v>14</v>
      </c>
      <c r="J43" s="8">
        <v>0</v>
      </c>
      <c r="K43" s="8">
        <v>0</v>
      </c>
    </row>
    <row r="44" spans="1:11" x14ac:dyDescent="0.25">
      <c r="A44" s="3" t="str">
        <f>"142106"</f>
        <v>142106</v>
      </c>
      <c r="B44" s="3" t="s">
        <v>53</v>
      </c>
      <c r="C44" s="8">
        <v>23683</v>
      </c>
      <c r="D44" s="8">
        <v>18357</v>
      </c>
      <c r="E44" s="8">
        <v>17566</v>
      </c>
      <c r="F44" s="8">
        <v>791</v>
      </c>
      <c r="G44" s="8">
        <v>7</v>
      </c>
      <c r="H44" s="8">
        <v>0</v>
      </c>
      <c r="I44" s="8">
        <v>26</v>
      </c>
      <c r="J44" s="8">
        <v>0</v>
      </c>
      <c r="K44" s="8">
        <v>0</v>
      </c>
    </row>
    <row r="45" spans="1:11" s="12" customFormat="1" x14ac:dyDescent="0.25">
      <c r="A45" s="10" t="s">
        <v>54</v>
      </c>
      <c r="B45" s="10"/>
      <c r="C45" s="11">
        <v>124392</v>
      </c>
      <c r="D45" s="11">
        <v>97897</v>
      </c>
      <c r="E45" s="11">
        <v>93644</v>
      </c>
      <c r="F45" s="11">
        <v>4253</v>
      </c>
      <c r="G45" s="11">
        <v>28</v>
      </c>
      <c r="H45" s="11">
        <v>2</v>
      </c>
      <c r="I45" s="11">
        <v>227</v>
      </c>
      <c r="J45" s="11">
        <v>0</v>
      </c>
      <c r="K45" s="11">
        <v>0</v>
      </c>
    </row>
    <row r="46" spans="1:11" x14ac:dyDescent="0.25">
      <c r="A46" s="3" t="str">
        <f>"143201"</f>
        <v>143201</v>
      </c>
      <c r="B46" s="3" t="s">
        <v>55</v>
      </c>
      <c r="C46" s="8">
        <v>21305</v>
      </c>
      <c r="D46" s="8">
        <v>16896</v>
      </c>
      <c r="E46" s="8">
        <v>16578</v>
      </c>
      <c r="F46" s="8">
        <v>318</v>
      </c>
      <c r="G46" s="8">
        <v>0</v>
      </c>
      <c r="H46" s="8">
        <v>0</v>
      </c>
      <c r="I46" s="8">
        <v>81</v>
      </c>
      <c r="J46" s="8">
        <v>0</v>
      </c>
      <c r="K46" s="8">
        <v>0</v>
      </c>
    </row>
    <row r="47" spans="1:11" x14ac:dyDescent="0.25">
      <c r="A47" s="3" t="str">
        <f>"143202"</f>
        <v>143202</v>
      </c>
      <c r="B47" s="3" t="s">
        <v>56</v>
      </c>
      <c r="C47" s="8">
        <v>10270</v>
      </c>
      <c r="D47" s="8">
        <v>8414</v>
      </c>
      <c r="E47" s="8">
        <v>8056</v>
      </c>
      <c r="F47" s="8">
        <v>358</v>
      </c>
      <c r="G47" s="8">
        <v>10</v>
      </c>
      <c r="H47" s="8">
        <v>0</v>
      </c>
      <c r="I47" s="8">
        <v>18</v>
      </c>
      <c r="J47" s="8">
        <v>0</v>
      </c>
      <c r="K47" s="8">
        <v>0</v>
      </c>
    </row>
    <row r="48" spans="1:11" x14ac:dyDescent="0.25">
      <c r="A48" s="3" t="str">
        <f>"143203"</f>
        <v>143203</v>
      </c>
      <c r="B48" s="3" t="s">
        <v>57</v>
      </c>
      <c r="C48" s="8">
        <v>4320</v>
      </c>
      <c r="D48" s="8">
        <v>3522</v>
      </c>
      <c r="E48" s="8">
        <v>3365</v>
      </c>
      <c r="F48" s="8">
        <v>157</v>
      </c>
      <c r="G48" s="8">
        <v>1</v>
      </c>
      <c r="H48" s="8">
        <v>0</v>
      </c>
      <c r="I48" s="8">
        <v>5</v>
      </c>
      <c r="J48" s="8">
        <v>0</v>
      </c>
      <c r="K48" s="8">
        <v>0</v>
      </c>
    </row>
    <row r="49" spans="1:11" x14ac:dyDescent="0.25">
      <c r="A49" s="3" t="str">
        <f>"143204"</f>
        <v>143204</v>
      </c>
      <c r="B49" s="3" t="s">
        <v>58</v>
      </c>
      <c r="C49" s="8">
        <v>10222</v>
      </c>
      <c r="D49" s="8">
        <v>8334</v>
      </c>
      <c r="E49" s="8">
        <v>7904</v>
      </c>
      <c r="F49" s="8">
        <v>430</v>
      </c>
      <c r="G49" s="8">
        <v>0</v>
      </c>
      <c r="H49" s="8">
        <v>0</v>
      </c>
      <c r="I49" s="8">
        <v>7</v>
      </c>
      <c r="J49" s="8">
        <v>0</v>
      </c>
      <c r="K49" s="8">
        <v>0</v>
      </c>
    </row>
    <row r="50" spans="1:11" x14ac:dyDescent="0.25">
      <c r="A50" s="3" t="str">
        <f>"143205"</f>
        <v>143205</v>
      </c>
      <c r="B50" s="3" t="s">
        <v>59</v>
      </c>
      <c r="C50" s="8">
        <v>28765</v>
      </c>
      <c r="D50" s="8">
        <v>22856</v>
      </c>
      <c r="E50" s="8">
        <v>21421</v>
      </c>
      <c r="F50" s="8">
        <v>1435</v>
      </c>
      <c r="G50" s="8">
        <v>13</v>
      </c>
      <c r="H50" s="8">
        <v>0</v>
      </c>
      <c r="I50" s="8">
        <v>72</v>
      </c>
      <c r="J50" s="8">
        <v>0</v>
      </c>
      <c r="K50" s="8">
        <v>0</v>
      </c>
    </row>
    <row r="51" spans="1:11" x14ac:dyDescent="0.25">
      <c r="A51" s="3" t="str">
        <f>"143206"</f>
        <v>143206</v>
      </c>
      <c r="B51" s="3" t="s">
        <v>60</v>
      </c>
      <c r="C51" s="8">
        <v>28242</v>
      </c>
      <c r="D51" s="8">
        <v>21256</v>
      </c>
      <c r="E51" s="8">
        <v>20709</v>
      </c>
      <c r="F51" s="8">
        <v>547</v>
      </c>
      <c r="G51" s="8">
        <v>2</v>
      </c>
      <c r="H51" s="8">
        <v>1</v>
      </c>
      <c r="I51" s="8">
        <v>20</v>
      </c>
      <c r="J51" s="8">
        <v>0</v>
      </c>
      <c r="K51" s="8">
        <v>0</v>
      </c>
    </row>
    <row r="52" spans="1:11" x14ac:dyDescent="0.25">
      <c r="A52" s="3" t="str">
        <f>"143207"</f>
        <v>143207</v>
      </c>
      <c r="B52" s="3" t="s">
        <v>61</v>
      </c>
      <c r="C52" s="8">
        <v>21268</v>
      </c>
      <c r="D52" s="8">
        <v>16619</v>
      </c>
      <c r="E52" s="8">
        <v>15611</v>
      </c>
      <c r="F52" s="8">
        <v>1008</v>
      </c>
      <c r="G52" s="8">
        <v>2</v>
      </c>
      <c r="H52" s="8">
        <v>1</v>
      </c>
      <c r="I52" s="8">
        <v>24</v>
      </c>
      <c r="J52" s="8">
        <v>0</v>
      </c>
      <c r="K52" s="8">
        <v>0</v>
      </c>
    </row>
    <row r="53" spans="1:11" s="12" customFormat="1" x14ac:dyDescent="0.25">
      <c r="A53" s="10" t="s">
        <v>62</v>
      </c>
      <c r="B53" s="10"/>
      <c r="C53" s="11">
        <v>254068</v>
      </c>
      <c r="D53" s="11">
        <v>196512</v>
      </c>
      <c r="E53" s="11">
        <v>190954</v>
      </c>
      <c r="F53" s="11">
        <v>5520</v>
      </c>
      <c r="G53" s="11">
        <v>23</v>
      </c>
      <c r="H53" s="11">
        <v>0</v>
      </c>
      <c r="I53" s="11">
        <v>291</v>
      </c>
      <c r="J53" s="11">
        <v>0</v>
      </c>
      <c r="K53" s="11">
        <v>0</v>
      </c>
    </row>
    <row r="54" spans="1:11" x14ac:dyDescent="0.25">
      <c r="A54" s="3" t="str">
        <f>"143401"</f>
        <v>143401</v>
      </c>
      <c r="B54" s="3" t="s">
        <v>63</v>
      </c>
      <c r="C54" s="8">
        <v>26371</v>
      </c>
      <c r="D54" s="8">
        <v>19826</v>
      </c>
      <c r="E54" s="8">
        <v>19276</v>
      </c>
      <c r="F54" s="8">
        <v>550</v>
      </c>
      <c r="G54" s="8">
        <v>4</v>
      </c>
      <c r="H54" s="8">
        <v>0</v>
      </c>
      <c r="I54" s="8">
        <v>18</v>
      </c>
      <c r="J54" s="8">
        <v>0</v>
      </c>
      <c r="K54" s="8">
        <v>0</v>
      </c>
    </row>
    <row r="55" spans="1:11" x14ac:dyDescent="0.25">
      <c r="A55" s="3" t="str">
        <f>"143402"</f>
        <v>143402</v>
      </c>
      <c r="B55" s="3" t="s">
        <v>64</v>
      </c>
      <c r="C55" s="8">
        <v>39738</v>
      </c>
      <c r="D55" s="8">
        <v>29507</v>
      </c>
      <c r="E55" s="8">
        <v>28498</v>
      </c>
      <c r="F55" s="8">
        <v>987</v>
      </c>
      <c r="G55" s="8">
        <v>2</v>
      </c>
      <c r="H55" s="8">
        <v>0</v>
      </c>
      <c r="I55" s="8">
        <v>28</v>
      </c>
      <c r="J55" s="8">
        <v>0</v>
      </c>
      <c r="K55" s="8">
        <v>0</v>
      </c>
    </row>
    <row r="56" spans="1:11" x14ac:dyDescent="0.25">
      <c r="A56" s="3" t="str">
        <f>"143403"</f>
        <v>143403</v>
      </c>
      <c r="B56" s="3" t="s">
        <v>65</v>
      </c>
      <c r="C56" s="8">
        <v>37235</v>
      </c>
      <c r="D56" s="8">
        <v>28026</v>
      </c>
      <c r="E56" s="8">
        <v>27006</v>
      </c>
      <c r="F56" s="8">
        <v>1020</v>
      </c>
      <c r="G56" s="8">
        <v>4</v>
      </c>
      <c r="H56" s="8">
        <v>0</v>
      </c>
      <c r="I56" s="8">
        <v>27</v>
      </c>
      <c r="J56" s="8">
        <v>0</v>
      </c>
      <c r="K56" s="8">
        <v>0</v>
      </c>
    </row>
    <row r="57" spans="1:11" x14ac:dyDescent="0.25">
      <c r="A57" s="3" t="str">
        <f>"143404"</f>
        <v>143404</v>
      </c>
      <c r="B57" s="3" t="s">
        <v>66</v>
      </c>
      <c r="C57" s="8">
        <v>16618</v>
      </c>
      <c r="D57" s="8">
        <v>13504</v>
      </c>
      <c r="E57" s="8">
        <v>13103</v>
      </c>
      <c r="F57" s="8">
        <v>401</v>
      </c>
      <c r="G57" s="8">
        <v>5</v>
      </c>
      <c r="H57" s="8">
        <v>0</v>
      </c>
      <c r="I57" s="8">
        <v>17</v>
      </c>
      <c r="J57" s="8">
        <v>0</v>
      </c>
      <c r="K57" s="8">
        <v>0</v>
      </c>
    </row>
    <row r="58" spans="1:11" x14ac:dyDescent="0.25">
      <c r="A58" s="3" t="str">
        <f>"143405"</f>
        <v>143405</v>
      </c>
      <c r="B58" s="3" t="s">
        <v>67</v>
      </c>
      <c r="C58" s="8">
        <v>8457</v>
      </c>
      <c r="D58" s="8">
        <v>6561</v>
      </c>
      <c r="E58" s="8">
        <v>6392</v>
      </c>
      <c r="F58" s="8">
        <v>169</v>
      </c>
      <c r="G58" s="8">
        <v>1</v>
      </c>
      <c r="H58" s="8">
        <v>0</v>
      </c>
      <c r="I58" s="8">
        <v>24</v>
      </c>
      <c r="J58" s="8">
        <v>0</v>
      </c>
      <c r="K58" s="8">
        <v>0</v>
      </c>
    </row>
    <row r="59" spans="1:11" x14ac:dyDescent="0.25">
      <c r="A59" s="3" t="str">
        <f>"143406"</f>
        <v>143406</v>
      </c>
      <c r="B59" s="3" t="s">
        <v>68</v>
      </c>
      <c r="C59" s="8">
        <v>7192</v>
      </c>
      <c r="D59" s="8">
        <v>5856</v>
      </c>
      <c r="E59" s="8">
        <v>5615</v>
      </c>
      <c r="F59" s="8">
        <v>236</v>
      </c>
      <c r="G59" s="8">
        <v>0</v>
      </c>
      <c r="H59" s="8">
        <v>0</v>
      </c>
      <c r="I59" s="8">
        <v>5</v>
      </c>
      <c r="J59" s="8">
        <v>0</v>
      </c>
      <c r="K59" s="8">
        <v>0</v>
      </c>
    </row>
    <row r="60" spans="1:11" x14ac:dyDescent="0.25">
      <c r="A60" s="3" t="str">
        <f>"143407"</f>
        <v>143407</v>
      </c>
      <c r="B60" s="3" t="s">
        <v>69</v>
      </c>
      <c r="C60" s="8">
        <v>11494</v>
      </c>
      <c r="D60" s="8">
        <v>8734</v>
      </c>
      <c r="E60" s="8">
        <v>8488</v>
      </c>
      <c r="F60" s="8">
        <v>238</v>
      </c>
      <c r="G60" s="8">
        <v>1</v>
      </c>
      <c r="H60" s="8">
        <v>0</v>
      </c>
      <c r="I60" s="8">
        <v>23</v>
      </c>
      <c r="J60" s="8">
        <v>0</v>
      </c>
      <c r="K60" s="8">
        <v>0</v>
      </c>
    </row>
    <row r="61" spans="1:11" x14ac:dyDescent="0.25">
      <c r="A61" s="3" t="str">
        <f>"143408"</f>
        <v>143408</v>
      </c>
      <c r="B61" s="3" t="s">
        <v>70</v>
      </c>
      <c r="C61" s="8">
        <v>6518</v>
      </c>
      <c r="D61" s="8">
        <v>5072</v>
      </c>
      <c r="E61" s="8">
        <v>4900</v>
      </c>
      <c r="F61" s="8">
        <v>169</v>
      </c>
      <c r="G61" s="8">
        <v>1</v>
      </c>
      <c r="H61" s="8">
        <v>0</v>
      </c>
      <c r="I61" s="8">
        <v>8</v>
      </c>
      <c r="J61" s="8">
        <v>0</v>
      </c>
      <c r="K61" s="8">
        <v>0</v>
      </c>
    </row>
    <row r="62" spans="1:11" x14ac:dyDescent="0.25">
      <c r="A62" s="3" t="str">
        <f>"143409"</f>
        <v>143409</v>
      </c>
      <c r="B62" s="3" t="s">
        <v>71</v>
      </c>
      <c r="C62" s="8">
        <v>30240</v>
      </c>
      <c r="D62" s="8">
        <v>22860</v>
      </c>
      <c r="E62" s="8">
        <v>22104</v>
      </c>
      <c r="F62" s="8">
        <v>756</v>
      </c>
      <c r="G62" s="8">
        <v>0</v>
      </c>
      <c r="H62" s="8">
        <v>0</v>
      </c>
      <c r="I62" s="8">
        <v>45</v>
      </c>
      <c r="J62" s="8">
        <v>0</v>
      </c>
      <c r="K62" s="8">
        <v>0</v>
      </c>
    </row>
    <row r="63" spans="1:11" x14ac:dyDescent="0.25">
      <c r="A63" s="3" t="str">
        <f>"143410"</f>
        <v>143410</v>
      </c>
      <c r="B63" s="3" t="s">
        <v>72</v>
      </c>
      <c r="C63" s="8">
        <v>2653</v>
      </c>
      <c r="D63" s="8">
        <v>2162</v>
      </c>
      <c r="E63" s="8">
        <v>2082</v>
      </c>
      <c r="F63" s="8">
        <v>80</v>
      </c>
      <c r="G63" s="8">
        <v>0</v>
      </c>
      <c r="H63" s="8">
        <v>0</v>
      </c>
      <c r="I63" s="8">
        <v>7</v>
      </c>
      <c r="J63" s="8">
        <v>0</v>
      </c>
      <c r="K63" s="8">
        <v>0</v>
      </c>
    </row>
    <row r="64" spans="1:11" x14ac:dyDescent="0.25">
      <c r="A64" s="3" t="str">
        <f>"143411"</f>
        <v>143411</v>
      </c>
      <c r="B64" s="3" t="s">
        <v>73</v>
      </c>
      <c r="C64" s="8">
        <v>19991</v>
      </c>
      <c r="D64" s="8">
        <v>15876</v>
      </c>
      <c r="E64" s="8">
        <v>15574</v>
      </c>
      <c r="F64" s="8">
        <v>302</v>
      </c>
      <c r="G64" s="8">
        <v>0</v>
      </c>
      <c r="H64" s="8">
        <v>0</v>
      </c>
      <c r="I64" s="8">
        <v>27</v>
      </c>
      <c r="J64" s="8">
        <v>0</v>
      </c>
      <c r="K64" s="8">
        <v>0</v>
      </c>
    </row>
    <row r="65" spans="1:11" x14ac:dyDescent="0.25">
      <c r="A65" s="3" t="str">
        <f>"143412"</f>
        <v>143412</v>
      </c>
      <c r="B65" s="3" t="s">
        <v>74</v>
      </c>
      <c r="C65" s="8">
        <v>47561</v>
      </c>
      <c r="D65" s="8">
        <v>38528</v>
      </c>
      <c r="E65" s="8">
        <v>37916</v>
      </c>
      <c r="F65" s="8">
        <v>612</v>
      </c>
      <c r="G65" s="8">
        <v>5</v>
      </c>
      <c r="H65" s="8">
        <v>0</v>
      </c>
      <c r="I65" s="8">
        <v>62</v>
      </c>
      <c r="J65" s="8">
        <v>0</v>
      </c>
      <c r="K65" s="8">
        <v>0</v>
      </c>
    </row>
    <row r="66" spans="1:11" s="12" customFormat="1" x14ac:dyDescent="0.25">
      <c r="A66" s="10" t="s">
        <v>75</v>
      </c>
      <c r="B66" s="10"/>
      <c r="C66" s="11">
        <v>1625255</v>
      </c>
      <c r="D66" s="11">
        <v>1319426</v>
      </c>
      <c r="E66" s="11">
        <v>1257365</v>
      </c>
      <c r="F66" s="11">
        <v>62061</v>
      </c>
      <c r="G66" s="11">
        <v>819</v>
      </c>
      <c r="H66" s="11">
        <v>27</v>
      </c>
      <c r="I66" s="11">
        <v>2265</v>
      </c>
      <c r="J66" s="11">
        <v>0</v>
      </c>
      <c r="K66" s="11">
        <v>0</v>
      </c>
    </row>
    <row r="67" spans="1:11" x14ac:dyDescent="0.25">
      <c r="A67" s="3" t="str">
        <f>"146502"</f>
        <v>146502</v>
      </c>
      <c r="B67" s="3" t="s">
        <v>76</v>
      </c>
      <c r="C67" s="8">
        <v>114887</v>
      </c>
      <c r="D67" s="8">
        <v>92175</v>
      </c>
      <c r="E67" s="8">
        <v>88590</v>
      </c>
      <c r="F67" s="8">
        <v>3585</v>
      </c>
      <c r="G67" s="8">
        <v>24</v>
      </c>
      <c r="H67" s="8">
        <v>0</v>
      </c>
      <c r="I67" s="8">
        <v>129</v>
      </c>
      <c r="J67" s="8">
        <v>0</v>
      </c>
      <c r="K67" s="8">
        <v>0</v>
      </c>
    </row>
    <row r="68" spans="1:11" x14ac:dyDescent="0.25">
      <c r="A68" s="3" t="str">
        <f>"146503"</f>
        <v>146503</v>
      </c>
      <c r="B68" s="3" t="s">
        <v>77</v>
      </c>
      <c r="C68" s="8">
        <v>135732</v>
      </c>
      <c r="D68" s="8">
        <v>102386</v>
      </c>
      <c r="E68" s="8">
        <v>98476</v>
      </c>
      <c r="F68" s="8">
        <v>3910</v>
      </c>
      <c r="G68" s="8">
        <v>25</v>
      </c>
      <c r="H68" s="8">
        <v>1</v>
      </c>
      <c r="I68" s="8">
        <v>100</v>
      </c>
      <c r="J68" s="8">
        <v>0</v>
      </c>
      <c r="K68" s="8">
        <v>0</v>
      </c>
    </row>
    <row r="69" spans="1:11" x14ac:dyDescent="0.25">
      <c r="A69" s="3" t="str">
        <f>"146504"</f>
        <v>146504</v>
      </c>
      <c r="B69" s="3" t="s">
        <v>78</v>
      </c>
      <c r="C69" s="8">
        <v>114261</v>
      </c>
      <c r="D69" s="8">
        <v>95487</v>
      </c>
      <c r="E69" s="8">
        <v>91118</v>
      </c>
      <c r="F69" s="8">
        <v>4369</v>
      </c>
      <c r="G69" s="8">
        <v>60</v>
      </c>
      <c r="H69" s="8">
        <v>2</v>
      </c>
      <c r="I69" s="8">
        <v>243</v>
      </c>
      <c r="J69" s="8">
        <v>0</v>
      </c>
      <c r="K69" s="8">
        <v>0</v>
      </c>
    </row>
    <row r="70" spans="1:11" x14ac:dyDescent="0.25">
      <c r="A70" s="3" t="str">
        <f>"146505"</f>
        <v>146505</v>
      </c>
      <c r="B70" s="3" t="s">
        <v>79</v>
      </c>
      <c r="C70" s="8">
        <v>191926</v>
      </c>
      <c r="D70" s="8">
        <v>158972</v>
      </c>
      <c r="E70" s="8">
        <v>150668</v>
      </c>
      <c r="F70" s="8">
        <v>8304</v>
      </c>
      <c r="G70" s="8">
        <v>163</v>
      </c>
      <c r="H70" s="8">
        <v>6</v>
      </c>
      <c r="I70" s="8">
        <v>253</v>
      </c>
      <c r="J70" s="8">
        <v>0</v>
      </c>
      <c r="K70" s="8">
        <v>0</v>
      </c>
    </row>
    <row r="71" spans="1:11" x14ac:dyDescent="0.25">
      <c r="A71" s="3" t="str">
        <f>"146506"</f>
        <v>146506</v>
      </c>
      <c r="B71" s="3" t="s">
        <v>80</v>
      </c>
      <c r="C71" s="8">
        <v>68231</v>
      </c>
      <c r="D71" s="8">
        <v>57061</v>
      </c>
      <c r="E71" s="8">
        <v>54066</v>
      </c>
      <c r="F71" s="8">
        <v>2995</v>
      </c>
      <c r="G71" s="8">
        <v>44</v>
      </c>
      <c r="H71" s="8">
        <v>1</v>
      </c>
      <c r="I71" s="8">
        <v>103</v>
      </c>
      <c r="J71" s="8">
        <v>0</v>
      </c>
      <c r="K71" s="8">
        <v>0</v>
      </c>
    </row>
    <row r="72" spans="1:11" x14ac:dyDescent="0.25">
      <c r="A72" s="3" t="str">
        <f>"146507"</f>
        <v>146507</v>
      </c>
      <c r="B72" s="3" t="s">
        <v>81</v>
      </c>
      <c r="C72" s="8">
        <v>162322</v>
      </c>
      <c r="D72" s="8">
        <v>133680</v>
      </c>
      <c r="E72" s="8">
        <v>128892</v>
      </c>
      <c r="F72" s="8">
        <v>4788</v>
      </c>
      <c r="G72" s="8">
        <v>77</v>
      </c>
      <c r="H72" s="8">
        <v>6</v>
      </c>
      <c r="I72" s="8">
        <v>217</v>
      </c>
      <c r="J72" s="8">
        <v>0</v>
      </c>
      <c r="K72" s="8">
        <v>0</v>
      </c>
    </row>
    <row r="73" spans="1:11" x14ac:dyDescent="0.25">
      <c r="A73" s="3" t="str">
        <f>"146508"</f>
        <v>146508</v>
      </c>
      <c r="B73" s="3" t="s">
        <v>82</v>
      </c>
      <c r="C73" s="8">
        <v>51954</v>
      </c>
      <c r="D73" s="8">
        <v>44240</v>
      </c>
      <c r="E73" s="8">
        <v>41944</v>
      </c>
      <c r="F73" s="8">
        <v>2296</v>
      </c>
      <c r="G73" s="8">
        <v>32</v>
      </c>
      <c r="H73" s="8">
        <v>1</v>
      </c>
      <c r="I73" s="8">
        <v>80</v>
      </c>
      <c r="J73" s="8">
        <v>0</v>
      </c>
      <c r="K73" s="8">
        <v>0</v>
      </c>
    </row>
    <row r="74" spans="1:11" x14ac:dyDescent="0.25">
      <c r="A74" s="3" t="str">
        <f>"146509"</f>
        <v>146509</v>
      </c>
      <c r="B74" s="3" t="s">
        <v>83</v>
      </c>
      <c r="C74" s="8">
        <v>23028</v>
      </c>
      <c r="D74" s="8">
        <v>18529</v>
      </c>
      <c r="E74" s="8">
        <v>17857</v>
      </c>
      <c r="F74" s="8">
        <v>672</v>
      </c>
      <c r="G74" s="8">
        <v>5</v>
      </c>
      <c r="H74" s="8">
        <v>0</v>
      </c>
      <c r="I74" s="8">
        <v>31</v>
      </c>
      <c r="J74" s="8">
        <v>0</v>
      </c>
      <c r="K74" s="8">
        <v>0</v>
      </c>
    </row>
    <row r="75" spans="1:11" x14ac:dyDescent="0.25">
      <c r="A75" s="3" t="str">
        <f>"146510"</f>
        <v>146510</v>
      </c>
      <c r="B75" s="3" t="s">
        <v>84</v>
      </c>
      <c r="C75" s="8">
        <v>89456</v>
      </c>
      <c r="D75" s="8">
        <v>76583</v>
      </c>
      <c r="E75" s="8">
        <v>72096</v>
      </c>
      <c r="F75" s="8">
        <v>4487</v>
      </c>
      <c r="G75" s="8">
        <v>99</v>
      </c>
      <c r="H75" s="8">
        <v>1</v>
      </c>
      <c r="I75" s="8">
        <v>160</v>
      </c>
      <c r="J75" s="8">
        <v>0</v>
      </c>
      <c r="K75" s="8">
        <v>0</v>
      </c>
    </row>
    <row r="76" spans="1:11" x14ac:dyDescent="0.25">
      <c r="A76" s="3" t="str">
        <f>"146511"</f>
        <v>146511</v>
      </c>
      <c r="B76" s="3" t="s">
        <v>85</v>
      </c>
      <c r="C76" s="8">
        <v>110728</v>
      </c>
      <c r="D76" s="8">
        <v>91560</v>
      </c>
      <c r="E76" s="8">
        <v>88708</v>
      </c>
      <c r="F76" s="8">
        <v>2852</v>
      </c>
      <c r="G76" s="8">
        <v>21</v>
      </c>
      <c r="H76" s="8">
        <v>0</v>
      </c>
      <c r="I76" s="8">
        <v>143</v>
      </c>
      <c r="J76" s="8">
        <v>0</v>
      </c>
      <c r="K76" s="8">
        <v>0</v>
      </c>
    </row>
    <row r="77" spans="1:11" x14ac:dyDescent="0.25">
      <c r="A77" s="3" t="str">
        <f>"146512"</f>
        <v>146512</v>
      </c>
      <c r="B77" s="3" t="s">
        <v>86</v>
      </c>
      <c r="C77" s="8">
        <v>62741</v>
      </c>
      <c r="D77" s="8">
        <v>48692</v>
      </c>
      <c r="E77" s="8">
        <v>46361</v>
      </c>
      <c r="F77" s="8">
        <v>2331</v>
      </c>
      <c r="G77" s="8">
        <v>10</v>
      </c>
      <c r="H77" s="8">
        <v>0</v>
      </c>
      <c r="I77" s="8">
        <v>59</v>
      </c>
      <c r="J77" s="8">
        <v>0</v>
      </c>
      <c r="K77" s="8">
        <v>0</v>
      </c>
    </row>
    <row r="78" spans="1:11" x14ac:dyDescent="0.25">
      <c r="A78" s="3" t="str">
        <f>"146513"</f>
        <v>146513</v>
      </c>
      <c r="B78" s="3" t="s">
        <v>87</v>
      </c>
      <c r="C78" s="8">
        <v>136805</v>
      </c>
      <c r="D78" s="8">
        <v>112044</v>
      </c>
      <c r="E78" s="8">
        <v>107010</v>
      </c>
      <c r="F78" s="8">
        <v>5034</v>
      </c>
      <c r="G78" s="8">
        <v>67</v>
      </c>
      <c r="H78" s="8">
        <v>4</v>
      </c>
      <c r="I78" s="8">
        <v>138</v>
      </c>
      <c r="J78" s="8">
        <v>0</v>
      </c>
      <c r="K78" s="8">
        <v>0</v>
      </c>
    </row>
    <row r="79" spans="1:11" x14ac:dyDescent="0.25">
      <c r="A79" s="3" t="str">
        <f>"146514"</f>
        <v>146514</v>
      </c>
      <c r="B79" s="3" t="s">
        <v>88</v>
      </c>
      <c r="C79" s="8">
        <v>80193</v>
      </c>
      <c r="D79" s="8">
        <v>62548</v>
      </c>
      <c r="E79" s="8">
        <v>60080</v>
      </c>
      <c r="F79" s="8">
        <v>2468</v>
      </c>
      <c r="G79" s="8">
        <v>21</v>
      </c>
      <c r="H79" s="8">
        <v>1</v>
      </c>
      <c r="I79" s="8">
        <v>275</v>
      </c>
      <c r="J79" s="8">
        <v>0</v>
      </c>
      <c r="K79" s="8">
        <v>0</v>
      </c>
    </row>
    <row r="80" spans="1:11" x14ac:dyDescent="0.25">
      <c r="A80" s="3" t="str">
        <f>"146515"</f>
        <v>146515</v>
      </c>
      <c r="B80" s="3" t="s">
        <v>89</v>
      </c>
      <c r="C80" s="8">
        <v>24748</v>
      </c>
      <c r="D80" s="8">
        <v>19812</v>
      </c>
      <c r="E80" s="8">
        <v>18729</v>
      </c>
      <c r="F80" s="8">
        <v>1083</v>
      </c>
      <c r="G80" s="8">
        <v>6</v>
      </c>
      <c r="H80" s="8">
        <v>0</v>
      </c>
      <c r="I80" s="8">
        <v>27</v>
      </c>
      <c r="J80" s="8">
        <v>0</v>
      </c>
      <c r="K80" s="8">
        <v>0</v>
      </c>
    </row>
    <row r="81" spans="1:11" x14ac:dyDescent="0.25">
      <c r="A81" s="3" t="str">
        <f>"146516"</f>
        <v>146516</v>
      </c>
      <c r="B81" s="3" t="s">
        <v>90</v>
      </c>
      <c r="C81" s="8">
        <v>43507</v>
      </c>
      <c r="D81" s="8">
        <v>31426</v>
      </c>
      <c r="E81" s="8">
        <v>29286</v>
      </c>
      <c r="F81" s="8">
        <v>2140</v>
      </c>
      <c r="G81" s="8">
        <v>48</v>
      </c>
      <c r="H81" s="8">
        <v>2</v>
      </c>
      <c r="I81" s="8">
        <v>35</v>
      </c>
      <c r="J81" s="8">
        <v>0</v>
      </c>
      <c r="K81" s="8">
        <v>0</v>
      </c>
    </row>
    <row r="82" spans="1:11" x14ac:dyDescent="0.25">
      <c r="A82" s="3" t="str">
        <f>"146517"</f>
        <v>146517</v>
      </c>
      <c r="B82" s="3" t="s">
        <v>91</v>
      </c>
      <c r="C82" s="8">
        <v>42912</v>
      </c>
      <c r="D82" s="8">
        <v>33721</v>
      </c>
      <c r="E82" s="8">
        <v>31643</v>
      </c>
      <c r="F82" s="8">
        <v>2078</v>
      </c>
      <c r="G82" s="8">
        <v>16</v>
      </c>
      <c r="H82" s="8">
        <v>0</v>
      </c>
      <c r="I82" s="8">
        <v>48</v>
      </c>
      <c r="J82" s="8">
        <v>0</v>
      </c>
      <c r="K82" s="8">
        <v>0</v>
      </c>
    </row>
    <row r="83" spans="1:11" x14ac:dyDescent="0.25">
      <c r="A83" s="3" t="str">
        <f>"146518"</f>
        <v>146518</v>
      </c>
      <c r="B83" s="3" t="s">
        <v>92</v>
      </c>
      <c r="C83" s="8">
        <v>122795</v>
      </c>
      <c r="D83" s="8">
        <v>100595</v>
      </c>
      <c r="E83" s="8">
        <v>94516</v>
      </c>
      <c r="F83" s="8">
        <v>6079</v>
      </c>
      <c r="G83" s="8">
        <v>59</v>
      </c>
      <c r="H83" s="8">
        <v>2</v>
      </c>
      <c r="I83" s="8">
        <v>157</v>
      </c>
      <c r="J83" s="8">
        <v>0</v>
      </c>
      <c r="K83" s="8">
        <v>0</v>
      </c>
    </row>
    <row r="84" spans="1:11" x14ac:dyDescent="0.25">
      <c r="A84" s="3" t="str">
        <f>"146519"</f>
        <v>146519</v>
      </c>
      <c r="B84" s="3" t="s">
        <v>93</v>
      </c>
      <c r="C84" s="8">
        <v>49029</v>
      </c>
      <c r="D84" s="8">
        <v>39915</v>
      </c>
      <c r="E84" s="8">
        <v>37325</v>
      </c>
      <c r="F84" s="8">
        <v>2590</v>
      </c>
      <c r="G84" s="8">
        <v>42</v>
      </c>
      <c r="H84" s="8">
        <v>0</v>
      </c>
      <c r="I84" s="8">
        <v>67</v>
      </c>
      <c r="J84" s="8">
        <v>0</v>
      </c>
      <c r="K84" s="8">
        <v>0</v>
      </c>
    </row>
    <row r="85" spans="1:11" x14ac:dyDescent="0.25">
      <c r="A85" s="3" t="s">
        <v>94</v>
      </c>
      <c r="B85" s="3"/>
      <c r="C85" s="8">
        <v>2778945</v>
      </c>
      <c r="D85" s="8">
        <v>2227771</v>
      </c>
      <c r="E85" s="8">
        <v>2132060</v>
      </c>
      <c r="F85" s="8">
        <v>95617</v>
      </c>
      <c r="G85" s="8">
        <v>1043</v>
      </c>
      <c r="H85" s="8">
        <v>37</v>
      </c>
      <c r="I85" s="8">
        <v>3905</v>
      </c>
      <c r="J85" s="8">
        <v>0</v>
      </c>
      <c r="K85" s="8">
        <v>0</v>
      </c>
    </row>
  </sheetData>
  <pageMargins left="0.70866141732283472" right="0.70866141732283472" top="0.74803149606299213" bottom="0.74803149606299213" header="0.31496062992125984" footer="0.31496062992125984"/>
  <pageSetup paperSize="8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30-06-2026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Dłutek</dc:creator>
  <cp:lastModifiedBy>Paweł Dłutek</cp:lastModifiedBy>
  <cp:lastPrinted>2026-07-11T09:06:52Z</cp:lastPrinted>
  <dcterms:created xsi:type="dcterms:W3CDTF">2026-07-11T09:01:32Z</dcterms:created>
  <dcterms:modified xsi:type="dcterms:W3CDTF">2026-07-11T09:06:57Z</dcterms:modified>
</cp:coreProperties>
</file>