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_dlutek\Documents\RW\"/>
    </mc:Choice>
  </mc:AlternateContent>
  <bookViews>
    <workbookView xWindow="0" yWindow="0" windowWidth="28800" windowHeight="12435"/>
  </bookViews>
  <sheets>
    <sheet name="rejestr_wyborcow_2022_kw_1_2022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<sst xmlns="http://schemas.openxmlformats.org/spreadsheetml/2006/main" count="101" uniqueCount="101">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</sst>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>
      <selection activeCell="I2" sqref="I2"/>
    </sheetView>
  </sheetViews>
  <sheetFormatPr defaultRowHeight="15" x14ac:dyDescent="0.25"/>
  <cols>
    <col min="2" max="2" width="25.5703125" bestFit="1" customWidth="1"/>
    <col min="3" max="3" width="12.28515625" customWidth="1"/>
    <col min="4" max="4" width="9.85546875" bestFit="1" customWidth="1"/>
    <col min="5" max="6" width="16.140625" bestFit="1" customWidth="1"/>
    <col min="7" max="7" width="19.5703125" bestFit="1" customWidth="1"/>
    <col min="8" max="8" width="15.5703125" customWidth="1"/>
    <col min="9" max="9" width="16.85546875" customWidth="1"/>
    <col min="10" max="10" width="18.42578125" customWidth="1"/>
    <col min="11" max="11" width="16.28515625" customWidth="1"/>
    <col min="12" max="12" width="21.28515625" customWidth="1"/>
    <col min="13" max="13" width="19.5703125" customWidth="1"/>
    <col min="14" max="14" width="18.140625" customWidth="1"/>
    <col min="15" max="15" width="18.85546875" customWidth="1"/>
    <col min="16" max="16" width="19.85546875" customWidth="1"/>
    <col min="17" max="17" width="20.7109375" customWidth="1"/>
  </cols>
  <sheetData>
    <row r="1" spans="1:17" s="1" customFormat="1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C2">
        <v>95228</v>
      </c>
      <c r="D2">
        <v>73949</v>
      </c>
      <c r="E2">
        <v>71570</v>
      </c>
      <c r="F2">
        <v>2379</v>
      </c>
      <c r="G2">
        <v>2359</v>
      </c>
      <c r="H2">
        <v>2150</v>
      </c>
      <c r="I2">
        <v>10</v>
      </c>
      <c r="J2">
        <v>199</v>
      </c>
      <c r="K2">
        <v>21</v>
      </c>
      <c r="L2">
        <v>1191</v>
      </c>
      <c r="M2">
        <v>89</v>
      </c>
      <c r="N2">
        <v>903</v>
      </c>
      <c r="O2">
        <v>199</v>
      </c>
      <c r="P2">
        <v>1</v>
      </c>
      <c r="Q2">
        <v>0</v>
      </c>
    </row>
    <row r="3" spans="1:17" x14ac:dyDescent="0.25">
      <c r="A3" t="str">
        <f>"140501"</f>
        <v>140501</v>
      </c>
      <c r="B3" t="s">
        <v>18</v>
      </c>
      <c r="C3">
        <v>15924</v>
      </c>
      <c r="D3">
        <v>12881</v>
      </c>
      <c r="E3">
        <v>12308</v>
      </c>
      <c r="F3">
        <v>573</v>
      </c>
      <c r="G3">
        <v>567</v>
      </c>
      <c r="H3">
        <v>527</v>
      </c>
      <c r="I3">
        <v>0</v>
      </c>
      <c r="J3">
        <v>40</v>
      </c>
      <c r="K3">
        <v>7</v>
      </c>
      <c r="L3">
        <v>249</v>
      </c>
      <c r="M3">
        <v>23</v>
      </c>
      <c r="N3">
        <v>186</v>
      </c>
      <c r="O3">
        <v>40</v>
      </c>
      <c r="P3">
        <v>1</v>
      </c>
      <c r="Q3">
        <v>0</v>
      </c>
    </row>
    <row r="4" spans="1:17" x14ac:dyDescent="0.25">
      <c r="A4" t="str">
        <f>"140502"</f>
        <v>140502</v>
      </c>
      <c r="B4" t="s">
        <v>19</v>
      </c>
      <c r="C4">
        <v>3789</v>
      </c>
      <c r="D4">
        <v>3112</v>
      </c>
      <c r="E4">
        <v>2854</v>
      </c>
      <c r="F4">
        <v>258</v>
      </c>
      <c r="G4">
        <v>251</v>
      </c>
      <c r="H4">
        <v>237</v>
      </c>
      <c r="I4">
        <v>0</v>
      </c>
      <c r="J4">
        <v>14</v>
      </c>
      <c r="K4">
        <v>7</v>
      </c>
      <c r="L4">
        <v>100</v>
      </c>
      <c r="M4">
        <v>1</v>
      </c>
      <c r="N4">
        <v>85</v>
      </c>
      <c r="O4">
        <v>14</v>
      </c>
      <c r="P4">
        <v>0</v>
      </c>
      <c r="Q4">
        <v>0</v>
      </c>
    </row>
    <row r="5" spans="1:17" x14ac:dyDescent="0.25">
      <c r="A5" t="str">
        <f>"140503"</f>
        <v>140503</v>
      </c>
      <c r="B5" t="s">
        <v>20</v>
      </c>
      <c r="C5">
        <v>5384</v>
      </c>
      <c r="D5">
        <v>4213</v>
      </c>
      <c r="E5">
        <v>4078</v>
      </c>
      <c r="F5">
        <v>135</v>
      </c>
      <c r="G5">
        <v>135</v>
      </c>
      <c r="H5">
        <v>128</v>
      </c>
      <c r="I5">
        <v>1</v>
      </c>
      <c r="J5">
        <v>6</v>
      </c>
      <c r="K5">
        <v>0</v>
      </c>
      <c r="L5">
        <v>44</v>
      </c>
      <c r="M5">
        <v>6</v>
      </c>
      <c r="N5">
        <v>32</v>
      </c>
      <c r="O5">
        <v>6</v>
      </c>
      <c r="P5">
        <v>0</v>
      </c>
      <c r="Q5">
        <v>0</v>
      </c>
    </row>
    <row r="6" spans="1:17" x14ac:dyDescent="0.25">
      <c r="A6" t="str">
        <f>"140504"</f>
        <v>140504</v>
      </c>
      <c r="B6" t="s">
        <v>21</v>
      </c>
      <c r="C6">
        <v>47994</v>
      </c>
      <c r="D6">
        <v>36666</v>
      </c>
      <c r="E6">
        <v>35952</v>
      </c>
      <c r="F6">
        <v>714</v>
      </c>
      <c r="G6">
        <v>707</v>
      </c>
      <c r="H6">
        <v>598</v>
      </c>
      <c r="I6">
        <v>0</v>
      </c>
      <c r="J6">
        <v>109</v>
      </c>
      <c r="K6">
        <v>7</v>
      </c>
      <c r="L6">
        <v>590</v>
      </c>
      <c r="M6">
        <v>39</v>
      </c>
      <c r="N6">
        <v>442</v>
      </c>
      <c r="O6">
        <v>109</v>
      </c>
      <c r="P6">
        <v>0</v>
      </c>
      <c r="Q6">
        <v>0</v>
      </c>
    </row>
    <row r="7" spans="1:17" x14ac:dyDescent="0.25">
      <c r="A7" t="str">
        <f>"140505"</f>
        <v>140505</v>
      </c>
      <c r="B7" t="s">
        <v>22</v>
      </c>
      <c r="C7">
        <v>12629</v>
      </c>
      <c r="D7">
        <v>9760</v>
      </c>
      <c r="E7">
        <v>9573</v>
      </c>
      <c r="F7">
        <v>187</v>
      </c>
      <c r="G7">
        <v>187</v>
      </c>
      <c r="H7">
        <v>177</v>
      </c>
      <c r="I7">
        <v>1</v>
      </c>
      <c r="J7">
        <v>9</v>
      </c>
      <c r="K7">
        <v>0</v>
      </c>
      <c r="L7">
        <v>89</v>
      </c>
      <c r="M7">
        <v>12</v>
      </c>
      <c r="N7">
        <v>68</v>
      </c>
      <c r="O7">
        <v>9</v>
      </c>
      <c r="P7">
        <v>0</v>
      </c>
      <c r="Q7">
        <v>0</v>
      </c>
    </row>
    <row r="8" spans="1:17" x14ac:dyDescent="0.25">
      <c r="A8" t="str">
        <f>"140506"</f>
        <v>140506</v>
      </c>
      <c r="B8" t="s">
        <v>23</v>
      </c>
      <c r="C8">
        <v>9508</v>
      </c>
      <c r="D8">
        <v>7317</v>
      </c>
      <c r="E8">
        <v>6805</v>
      </c>
      <c r="F8">
        <v>512</v>
      </c>
      <c r="G8">
        <v>512</v>
      </c>
      <c r="H8">
        <v>483</v>
      </c>
      <c r="I8">
        <v>8</v>
      </c>
      <c r="J8">
        <v>21</v>
      </c>
      <c r="K8">
        <v>0</v>
      </c>
      <c r="L8">
        <v>119</v>
      </c>
      <c r="M8">
        <v>8</v>
      </c>
      <c r="N8">
        <v>90</v>
      </c>
      <c r="O8">
        <v>21</v>
      </c>
      <c r="P8">
        <v>0</v>
      </c>
      <c r="Q8">
        <v>0</v>
      </c>
    </row>
    <row r="9" spans="1:17" x14ac:dyDescent="0.25">
      <c r="A9" t="s">
        <v>24</v>
      </c>
      <c r="C9">
        <v>116855</v>
      </c>
      <c r="D9">
        <v>91158</v>
      </c>
      <c r="E9">
        <v>87807</v>
      </c>
      <c r="F9">
        <v>3351</v>
      </c>
      <c r="G9">
        <v>3344</v>
      </c>
      <c r="H9">
        <v>3079</v>
      </c>
      <c r="I9">
        <v>0</v>
      </c>
      <c r="J9">
        <v>265</v>
      </c>
      <c r="K9">
        <v>8</v>
      </c>
      <c r="L9">
        <v>1642</v>
      </c>
      <c r="M9">
        <v>116</v>
      </c>
      <c r="N9">
        <v>1261</v>
      </c>
      <c r="O9">
        <v>265</v>
      </c>
      <c r="P9">
        <v>1</v>
      </c>
      <c r="Q9">
        <v>0</v>
      </c>
    </row>
    <row r="10" spans="1:17" x14ac:dyDescent="0.25">
      <c r="A10" t="str">
        <f>"140801"</f>
        <v>140801</v>
      </c>
      <c r="B10" t="s">
        <v>25</v>
      </c>
      <c r="C10">
        <v>49868</v>
      </c>
      <c r="D10">
        <v>39657</v>
      </c>
      <c r="E10">
        <v>39084</v>
      </c>
      <c r="F10">
        <v>573</v>
      </c>
      <c r="G10">
        <v>571</v>
      </c>
      <c r="H10">
        <v>493</v>
      </c>
      <c r="I10">
        <v>0</v>
      </c>
      <c r="J10">
        <v>78</v>
      </c>
      <c r="K10">
        <v>2</v>
      </c>
      <c r="L10">
        <v>892</v>
      </c>
      <c r="M10">
        <v>60</v>
      </c>
      <c r="N10">
        <v>754</v>
      </c>
      <c r="O10">
        <v>78</v>
      </c>
      <c r="P10">
        <v>0</v>
      </c>
      <c r="Q10">
        <v>0</v>
      </c>
    </row>
    <row r="11" spans="1:17" x14ac:dyDescent="0.25">
      <c r="A11" t="str">
        <f>"140802"</f>
        <v>140802</v>
      </c>
      <c r="B11" t="s">
        <v>26</v>
      </c>
      <c r="C11">
        <v>19399</v>
      </c>
      <c r="D11">
        <v>14710</v>
      </c>
      <c r="E11">
        <v>13992</v>
      </c>
      <c r="F11">
        <v>718</v>
      </c>
      <c r="G11">
        <v>716</v>
      </c>
      <c r="H11">
        <v>673</v>
      </c>
      <c r="I11">
        <v>0</v>
      </c>
      <c r="J11">
        <v>43</v>
      </c>
      <c r="K11">
        <v>2</v>
      </c>
      <c r="L11">
        <v>229</v>
      </c>
      <c r="M11">
        <v>10</v>
      </c>
      <c r="N11">
        <v>176</v>
      </c>
      <c r="O11">
        <v>43</v>
      </c>
      <c r="P11">
        <v>0</v>
      </c>
      <c r="Q11">
        <v>0</v>
      </c>
    </row>
    <row r="12" spans="1:17" x14ac:dyDescent="0.25">
      <c r="A12" t="str">
        <f>"140803"</f>
        <v>140803</v>
      </c>
      <c r="B12" t="s">
        <v>27</v>
      </c>
      <c r="C12">
        <v>14994</v>
      </c>
      <c r="D12">
        <v>11709</v>
      </c>
      <c r="E12">
        <v>10882</v>
      </c>
      <c r="F12">
        <v>827</v>
      </c>
      <c r="G12">
        <v>825</v>
      </c>
      <c r="H12">
        <v>784</v>
      </c>
      <c r="I12">
        <v>0</v>
      </c>
      <c r="J12">
        <v>41</v>
      </c>
      <c r="K12">
        <v>2</v>
      </c>
      <c r="L12">
        <v>180</v>
      </c>
      <c r="M12">
        <v>18</v>
      </c>
      <c r="N12">
        <v>121</v>
      </c>
      <c r="O12">
        <v>41</v>
      </c>
      <c r="P12">
        <v>0</v>
      </c>
      <c r="Q12">
        <v>0</v>
      </c>
    </row>
    <row r="13" spans="1:17" x14ac:dyDescent="0.25">
      <c r="A13" t="str">
        <f>"140804"</f>
        <v>140804</v>
      </c>
      <c r="B13" t="s">
        <v>28</v>
      </c>
      <c r="C13">
        <v>15761</v>
      </c>
      <c r="D13">
        <v>12415</v>
      </c>
      <c r="E13">
        <v>11664</v>
      </c>
      <c r="F13">
        <v>751</v>
      </c>
      <c r="G13">
        <v>751</v>
      </c>
      <c r="H13">
        <v>668</v>
      </c>
      <c r="I13">
        <v>0</v>
      </c>
      <c r="J13">
        <v>83</v>
      </c>
      <c r="K13">
        <v>0</v>
      </c>
      <c r="L13">
        <v>213</v>
      </c>
      <c r="M13">
        <v>14</v>
      </c>
      <c r="N13">
        <v>116</v>
      </c>
      <c r="O13">
        <v>83</v>
      </c>
      <c r="P13">
        <v>0</v>
      </c>
      <c r="Q13">
        <v>0</v>
      </c>
    </row>
    <row r="14" spans="1:17" x14ac:dyDescent="0.25">
      <c r="A14" t="str">
        <f>"140805"</f>
        <v>140805</v>
      </c>
      <c r="B14" t="s">
        <v>29</v>
      </c>
      <c r="C14">
        <v>16833</v>
      </c>
      <c r="D14">
        <v>12667</v>
      </c>
      <c r="E14">
        <v>12185</v>
      </c>
      <c r="F14">
        <v>482</v>
      </c>
      <c r="G14">
        <v>481</v>
      </c>
      <c r="H14">
        <v>461</v>
      </c>
      <c r="I14">
        <v>0</v>
      </c>
      <c r="J14">
        <v>20</v>
      </c>
      <c r="K14">
        <v>2</v>
      </c>
      <c r="L14">
        <v>128</v>
      </c>
      <c r="M14">
        <v>14</v>
      </c>
      <c r="N14">
        <v>94</v>
      </c>
      <c r="O14">
        <v>20</v>
      </c>
      <c r="P14">
        <v>1</v>
      </c>
      <c r="Q14">
        <v>0</v>
      </c>
    </row>
    <row r="15" spans="1:17" x14ac:dyDescent="0.25">
      <c r="A15" t="s">
        <v>30</v>
      </c>
      <c r="C15">
        <v>76381</v>
      </c>
      <c r="D15">
        <v>61541</v>
      </c>
      <c r="E15">
        <v>59347</v>
      </c>
      <c r="F15">
        <v>2194</v>
      </c>
      <c r="G15">
        <v>2192</v>
      </c>
      <c r="H15">
        <v>1917</v>
      </c>
      <c r="I15">
        <v>2</v>
      </c>
      <c r="J15">
        <v>273</v>
      </c>
      <c r="K15">
        <v>2</v>
      </c>
      <c r="L15">
        <v>1291</v>
      </c>
      <c r="M15">
        <v>113</v>
      </c>
      <c r="N15">
        <v>905</v>
      </c>
      <c r="O15">
        <v>273</v>
      </c>
      <c r="P15">
        <v>0</v>
      </c>
      <c r="Q15">
        <v>0</v>
      </c>
    </row>
    <row r="16" spans="1:17" x14ac:dyDescent="0.25">
      <c r="A16" t="str">
        <f>"141401"</f>
        <v>141401</v>
      </c>
      <c r="B16" t="s">
        <v>31</v>
      </c>
      <c r="C16">
        <v>26637</v>
      </c>
      <c r="D16">
        <v>21393</v>
      </c>
      <c r="E16">
        <v>21027</v>
      </c>
      <c r="F16">
        <v>366</v>
      </c>
      <c r="G16">
        <v>365</v>
      </c>
      <c r="H16">
        <v>276</v>
      </c>
      <c r="I16">
        <v>2</v>
      </c>
      <c r="J16">
        <v>87</v>
      </c>
      <c r="K16">
        <v>1</v>
      </c>
      <c r="L16">
        <v>600</v>
      </c>
      <c r="M16">
        <v>25</v>
      </c>
      <c r="N16">
        <v>488</v>
      </c>
      <c r="O16">
        <v>87</v>
      </c>
      <c r="P16">
        <v>0</v>
      </c>
      <c r="Q16">
        <v>0</v>
      </c>
    </row>
    <row r="17" spans="1:17" x14ac:dyDescent="0.25">
      <c r="A17" t="str">
        <f>"141402"</f>
        <v>141402</v>
      </c>
      <c r="B17" t="s">
        <v>32</v>
      </c>
      <c r="C17">
        <v>9942</v>
      </c>
      <c r="D17">
        <v>8025</v>
      </c>
      <c r="E17">
        <v>7310</v>
      </c>
      <c r="F17">
        <v>715</v>
      </c>
      <c r="G17">
        <v>715</v>
      </c>
      <c r="H17">
        <v>660</v>
      </c>
      <c r="I17">
        <v>0</v>
      </c>
      <c r="J17">
        <v>55</v>
      </c>
      <c r="K17">
        <v>0</v>
      </c>
      <c r="L17">
        <v>177</v>
      </c>
      <c r="M17">
        <v>8</v>
      </c>
      <c r="N17">
        <v>114</v>
      </c>
      <c r="O17">
        <v>55</v>
      </c>
      <c r="P17">
        <v>0</v>
      </c>
      <c r="Q17">
        <v>0</v>
      </c>
    </row>
    <row r="18" spans="1:17" x14ac:dyDescent="0.25">
      <c r="A18" t="str">
        <f>"141403"</f>
        <v>141403</v>
      </c>
      <c r="B18" t="s">
        <v>33</v>
      </c>
      <c r="C18">
        <v>5555</v>
      </c>
      <c r="D18">
        <v>4479</v>
      </c>
      <c r="E18">
        <v>4134</v>
      </c>
      <c r="F18">
        <v>345</v>
      </c>
      <c r="G18">
        <v>345</v>
      </c>
      <c r="H18">
        <v>318</v>
      </c>
      <c r="I18">
        <v>0</v>
      </c>
      <c r="J18">
        <v>27</v>
      </c>
      <c r="K18">
        <v>0</v>
      </c>
      <c r="L18">
        <v>77</v>
      </c>
      <c r="M18">
        <v>4</v>
      </c>
      <c r="N18">
        <v>46</v>
      </c>
      <c r="O18">
        <v>27</v>
      </c>
      <c r="P18">
        <v>0</v>
      </c>
      <c r="Q18">
        <v>0</v>
      </c>
    </row>
    <row r="19" spans="1:17" x14ac:dyDescent="0.25">
      <c r="A19" t="str">
        <f>"141404"</f>
        <v>141404</v>
      </c>
      <c r="B19" t="s">
        <v>34</v>
      </c>
      <c r="C19">
        <v>19311</v>
      </c>
      <c r="D19">
        <v>15412</v>
      </c>
      <c r="E19">
        <v>15167</v>
      </c>
      <c r="F19">
        <v>245</v>
      </c>
      <c r="G19">
        <v>245</v>
      </c>
      <c r="H19">
        <v>196</v>
      </c>
      <c r="I19">
        <v>0</v>
      </c>
      <c r="J19">
        <v>49</v>
      </c>
      <c r="K19">
        <v>0</v>
      </c>
      <c r="L19">
        <v>241</v>
      </c>
      <c r="M19">
        <v>51</v>
      </c>
      <c r="N19">
        <v>141</v>
      </c>
      <c r="O19">
        <v>49</v>
      </c>
      <c r="P19">
        <v>0</v>
      </c>
      <c r="Q19">
        <v>0</v>
      </c>
    </row>
    <row r="20" spans="1:17" x14ac:dyDescent="0.25">
      <c r="A20" t="str">
        <f>"141405"</f>
        <v>141405</v>
      </c>
      <c r="B20" t="s">
        <v>35</v>
      </c>
      <c r="C20">
        <v>8949</v>
      </c>
      <c r="D20">
        <v>7260</v>
      </c>
      <c r="E20">
        <v>7028</v>
      </c>
      <c r="F20">
        <v>232</v>
      </c>
      <c r="G20">
        <v>231</v>
      </c>
      <c r="H20">
        <v>209</v>
      </c>
      <c r="I20">
        <v>0</v>
      </c>
      <c r="J20">
        <v>22</v>
      </c>
      <c r="K20">
        <v>1</v>
      </c>
      <c r="L20">
        <v>109</v>
      </c>
      <c r="M20">
        <v>14</v>
      </c>
      <c r="N20">
        <v>73</v>
      </c>
      <c r="O20">
        <v>22</v>
      </c>
      <c r="P20">
        <v>0</v>
      </c>
      <c r="Q20">
        <v>0</v>
      </c>
    </row>
    <row r="21" spans="1:17" x14ac:dyDescent="0.25">
      <c r="A21" t="str">
        <f>"141406"</f>
        <v>141406</v>
      </c>
      <c r="B21" t="s">
        <v>36</v>
      </c>
      <c r="C21">
        <v>5987</v>
      </c>
      <c r="D21">
        <v>4972</v>
      </c>
      <c r="E21">
        <v>4681</v>
      </c>
      <c r="F21">
        <v>291</v>
      </c>
      <c r="G21">
        <v>291</v>
      </c>
      <c r="H21">
        <v>258</v>
      </c>
      <c r="I21">
        <v>0</v>
      </c>
      <c r="J21">
        <v>33</v>
      </c>
      <c r="K21">
        <v>0</v>
      </c>
      <c r="L21">
        <v>87</v>
      </c>
      <c r="M21">
        <v>11</v>
      </c>
      <c r="N21">
        <v>43</v>
      </c>
      <c r="O21">
        <v>33</v>
      </c>
      <c r="P21">
        <v>0</v>
      </c>
      <c r="Q21">
        <v>0</v>
      </c>
    </row>
    <row r="22" spans="1:17" x14ac:dyDescent="0.25">
      <c r="A22" t="s">
        <v>37</v>
      </c>
      <c r="C22">
        <v>119450</v>
      </c>
      <c r="D22">
        <v>94558</v>
      </c>
      <c r="E22">
        <v>92711</v>
      </c>
      <c r="F22">
        <v>1847</v>
      </c>
      <c r="G22">
        <v>1835</v>
      </c>
      <c r="H22">
        <v>1674</v>
      </c>
      <c r="I22">
        <v>9</v>
      </c>
      <c r="J22">
        <v>152</v>
      </c>
      <c r="K22">
        <v>12</v>
      </c>
      <c r="L22">
        <v>1416</v>
      </c>
      <c r="M22">
        <v>143</v>
      </c>
      <c r="N22">
        <v>1121</v>
      </c>
      <c r="O22">
        <v>152</v>
      </c>
      <c r="P22">
        <v>0</v>
      </c>
      <c r="Q22">
        <v>0</v>
      </c>
    </row>
    <row r="23" spans="1:17" x14ac:dyDescent="0.25">
      <c r="A23" t="str">
        <f>"141701"</f>
        <v>141701</v>
      </c>
      <c r="B23" t="s">
        <v>38</v>
      </c>
      <c r="C23">
        <v>19553</v>
      </c>
      <c r="D23">
        <v>15108</v>
      </c>
      <c r="E23">
        <v>14775</v>
      </c>
      <c r="F23">
        <v>333</v>
      </c>
      <c r="G23">
        <v>326</v>
      </c>
      <c r="H23">
        <v>304</v>
      </c>
      <c r="I23">
        <v>2</v>
      </c>
      <c r="J23">
        <v>20</v>
      </c>
      <c r="K23">
        <v>7</v>
      </c>
      <c r="L23">
        <v>251</v>
      </c>
      <c r="M23">
        <v>16</v>
      </c>
      <c r="N23">
        <v>215</v>
      </c>
      <c r="O23">
        <v>20</v>
      </c>
      <c r="P23">
        <v>0</v>
      </c>
      <c r="Q23">
        <v>0</v>
      </c>
    </row>
    <row r="24" spans="1:17" x14ac:dyDescent="0.25">
      <c r="A24" t="str">
        <f>"141702"</f>
        <v>141702</v>
      </c>
      <c r="B24" t="s">
        <v>39</v>
      </c>
      <c r="C24">
        <v>41386</v>
      </c>
      <c r="D24">
        <v>33500</v>
      </c>
      <c r="E24">
        <v>32887</v>
      </c>
      <c r="F24">
        <v>613</v>
      </c>
      <c r="G24">
        <v>611</v>
      </c>
      <c r="H24">
        <v>535</v>
      </c>
      <c r="I24">
        <v>1</v>
      </c>
      <c r="J24">
        <v>75</v>
      </c>
      <c r="K24">
        <v>2</v>
      </c>
      <c r="L24">
        <v>638</v>
      </c>
      <c r="M24">
        <v>64</v>
      </c>
      <c r="N24">
        <v>499</v>
      </c>
      <c r="O24">
        <v>75</v>
      </c>
      <c r="P24">
        <v>0</v>
      </c>
      <c r="Q24">
        <v>0</v>
      </c>
    </row>
    <row r="25" spans="1:17" x14ac:dyDescent="0.25">
      <c r="A25" t="str">
        <f>"141703"</f>
        <v>141703</v>
      </c>
      <c r="B25" t="s">
        <v>40</v>
      </c>
      <c r="C25">
        <v>11513</v>
      </c>
      <c r="D25">
        <v>9143</v>
      </c>
      <c r="E25">
        <v>9018</v>
      </c>
      <c r="F25">
        <v>125</v>
      </c>
      <c r="G25">
        <v>125</v>
      </c>
      <c r="H25">
        <v>114</v>
      </c>
      <c r="I25">
        <v>0</v>
      </c>
      <c r="J25">
        <v>11</v>
      </c>
      <c r="K25">
        <v>0</v>
      </c>
      <c r="L25">
        <v>101</v>
      </c>
      <c r="M25">
        <v>10</v>
      </c>
      <c r="N25">
        <v>80</v>
      </c>
      <c r="O25">
        <v>11</v>
      </c>
      <c r="P25">
        <v>0</v>
      </c>
      <c r="Q25">
        <v>0</v>
      </c>
    </row>
    <row r="26" spans="1:17" x14ac:dyDescent="0.25">
      <c r="A26" t="str">
        <f>"141704"</f>
        <v>141704</v>
      </c>
      <c r="B26" t="s">
        <v>41</v>
      </c>
      <c r="C26">
        <v>15268</v>
      </c>
      <c r="D26">
        <v>12307</v>
      </c>
      <c r="E26">
        <v>12155</v>
      </c>
      <c r="F26">
        <v>152</v>
      </c>
      <c r="G26">
        <v>151</v>
      </c>
      <c r="H26">
        <v>122</v>
      </c>
      <c r="I26">
        <v>0</v>
      </c>
      <c r="J26">
        <v>29</v>
      </c>
      <c r="K26">
        <v>1</v>
      </c>
      <c r="L26">
        <v>185</v>
      </c>
      <c r="M26">
        <v>18</v>
      </c>
      <c r="N26">
        <v>138</v>
      </c>
      <c r="O26">
        <v>29</v>
      </c>
      <c r="P26">
        <v>0</v>
      </c>
      <c r="Q26">
        <v>0</v>
      </c>
    </row>
    <row r="27" spans="1:17" x14ac:dyDescent="0.25">
      <c r="A27" t="str">
        <f>"141705"</f>
        <v>141705</v>
      </c>
      <c r="B27" t="s">
        <v>42</v>
      </c>
      <c r="C27">
        <v>8215</v>
      </c>
      <c r="D27">
        <v>6433</v>
      </c>
      <c r="E27">
        <v>6337</v>
      </c>
      <c r="F27">
        <v>96</v>
      </c>
      <c r="G27">
        <v>95</v>
      </c>
      <c r="H27">
        <v>89</v>
      </c>
      <c r="I27">
        <v>2</v>
      </c>
      <c r="J27">
        <v>4</v>
      </c>
      <c r="K27">
        <v>1</v>
      </c>
      <c r="L27">
        <v>54</v>
      </c>
      <c r="M27">
        <v>12</v>
      </c>
      <c r="N27">
        <v>38</v>
      </c>
      <c r="O27">
        <v>4</v>
      </c>
      <c r="P27">
        <v>0</v>
      </c>
      <c r="Q27">
        <v>0</v>
      </c>
    </row>
    <row r="28" spans="1:17" x14ac:dyDescent="0.25">
      <c r="A28" t="str">
        <f>"141706"</f>
        <v>141706</v>
      </c>
      <c r="B28" t="s">
        <v>43</v>
      </c>
      <c r="C28">
        <v>3699</v>
      </c>
      <c r="D28">
        <v>2865</v>
      </c>
      <c r="E28">
        <v>2836</v>
      </c>
      <c r="F28">
        <v>29</v>
      </c>
      <c r="G28">
        <v>29</v>
      </c>
      <c r="H28">
        <v>28</v>
      </c>
      <c r="I28">
        <v>0</v>
      </c>
      <c r="J28">
        <v>1</v>
      </c>
      <c r="K28">
        <v>0</v>
      </c>
      <c r="L28">
        <v>23</v>
      </c>
      <c r="M28">
        <v>1</v>
      </c>
      <c r="N28">
        <v>21</v>
      </c>
      <c r="O28">
        <v>1</v>
      </c>
      <c r="P28">
        <v>0</v>
      </c>
      <c r="Q28">
        <v>0</v>
      </c>
    </row>
    <row r="29" spans="1:17" x14ac:dyDescent="0.25">
      <c r="A29" t="str">
        <f>"141707"</f>
        <v>141707</v>
      </c>
      <c r="B29" t="s">
        <v>44</v>
      </c>
      <c r="C29">
        <v>6331</v>
      </c>
      <c r="D29">
        <v>5049</v>
      </c>
      <c r="E29">
        <v>4987</v>
      </c>
      <c r="F29">
        <v>62</v>
      </c>
      <c r="G29">
        <v>62</v>
      </c>
      <c r="H29">
        <v>57</v>
      </c>
      <c r="I29">
        <v>4</v>
      </c>
      <c r="J29">
        <v>1</v>
      </c>
      <c r="K29">
        <v>0</v>
      </c>
      <c r="L29">
        <v>53</v>
      </c>
      <c r="M29">
        <v>9</v>
      </c>
      <c r="N29">
        <v>43</v>
      </c>
      <c r="O29">
        <v>1</v>
      </c>
      <c r="P29">
        <v>0</v>
      </c>
      <c r="Q29">
        <v>0</v>
      </c>
    </row>
    <row r="30" spans="1:17" x14ac:dyDescent="0.25">
      <c r="A30" t="str">
        <f>"141708"</f>
        <v>141708</v>
      </c>
      <c r="B30" t="s">
        <v>45</v>
      </c>
      <c r="C30">
        <v>13485</v>
      </c>
      <c r="D30">
        <v>10153</v>
      </c>
      <c r="E30">
        <v>9716</v>
      </c>
      <c r="F30">
        <v>437</v>
      </c>
      <c r="G30">
        <v>436</v>
      </c>
      <c r="H30">
        <v>425</v>
      </c>
      <c r="I30">
        <v>0</v>
      </c>
      <c r="J30">
        <v>11</v>
      </c>
      <c r="K30">
        <v>1</v>
      </c>
      <c r="L30">
        <v>111</v>
      </c>
      <c r="M30">
        <v>13</v>
      </c>
      <c r="N30">
        <v>87</v>
      </c>
      <c r="O30">
        <v>11</v>
      </c>
      <c r="P30">
        <v>0</v>
      </c>
      <c r="Q30">
        <v>0</v>
      </c>
    </row>
    <row r="31" spans="1:17" x14ac:dyDescent="0.25">
      <c r="A31" t="s">
        <v>46</v>
      </c>
      <c r="C31">
        <v>181723</v>
      </c>
      <c r="D31">
        <v>139518</v>
      </c>
      <c r="E31">
        <v>134517</v>
      </c>
      <c r="F31">
        <v>5001</v>
      </c>
      <c r="G31">
        <v>4953</v>
      </c>
      <c r="H31">
        <v>4548</v>
      </c>
      <c r="I31">
        <v>11</v>
      </c>
      <c r="J31">
        <v>394</v>
      </c>
      <c r="K31">
        <v>48</v>
      </c>
      <c r="L31">
        <v>2515</v>
      </c>
      <c r="M31">
        <v>276</v>
      </c>
      <c r="N31">
        <v>1845</v>
      </c>
      <c r="O31">
        <v>394</v>
      </c>
      <c r="P31">
        <v>0</v>
      </c>
      <c r="Q31">
        <v>0</v>
      </c>
    </row>
    <row r="32" spans="1:17" x14ac:dyDescent="0.25">
      <c r="A32" t="str">
        <f>"141801"</f>
        <v>141801</v>
      </c>
      <c r="B32" t="s">
        <v>47</v>
      </c>
      <c r="C32">
        <v>26211</v>
      </c>
      <c r="D32">
        <v>20810</v>
      </c>
      <c r="E32">
        <v>20352</v>
      </c>
      <c r="F32">
        <v>458</v>
      </c>
      <c r="G32">
        <v>456</v>
      </c>
      <c r="H32">
        <v>384</v>
      </c>
      <c r="I32">
        <v>0</v>
      </c>
      <c r="J32">
        <v>72</v>
      </c>
      <c r="K32">
        <v>2</v>
      </c>
      <c r="L32">
        <v>347</v>
      </c>
      <c r="M32">
        <v>68</v>
      </c>
      <c r="N32">
        <v>207</v>
      </c>
      <c r="O32">
        <v>72</v>
      </c>
      <c r="P32">
        <v>0</v>
      </c>
      <c r="Q32">
        <v>0</v>
      </c>
    </row>
    <row r="33" spans="1:17" x14ac:dyDescent="0.25">
      <c r="A33" t="str">
        <f>"141802"</f>
        <v>141802</v>
      </c>
      <c r="B33" t="s">
        <v>48</v>
      </c>
      <c r="C33">
        <v>23320</v>
      </c>
      <c r="D33">
        <v>18890</v>
      </c>
      <c r="E33">
        <v>18179</v>
      </c>
      <c r="F33">
        <v>711</v>
      </c>
      <c r="G33">
        <v>699</v>
      </c>
      <c r="H33">
        <v>600</v>
      </c>
      <c r="I33">
        <v>0</v>
      </c>
      <c r="J33">
        <v>99</v>
      </c>
      <c r="K33">
        <v>12</v>
      </c>
      <c r="L33">
        <v>485</v>
      </c>
      <c r="M33">
        <v>90</v>
      </c>
      <c r="N33">
        <v>296</v>
      </c>
      <c r="O33">
        <v>99</v>
      </c>
      <c r="P33">
        <v>0</v>
      </c>
      <c r="Q33">
        <v>0</v>
      </c>
    </row>
    <row r="34" spans="1:17" x14ac:dyDescent="0.25">
      <c r="A34" t="str">
        <f>"141803"</f>
        <v>141803</v>
      </c>
      <c r="B34" t="s">
        <v>49</v>
      </c>
      <c r="C34">
        <v>29511</v>
      </c>
      <c r="D34">
        <v>21036</v>
      </c>
      <c r="E34">
        <v>20065</v>
      </c>
      <c r="F34">
        <v>971</v>
      </c>
      <c r="G34">
        <v>962</v>
      </c>
      <c r="H34">
        <v>945</v>
      </c>
      <c r="I34">
        <v>0</v>
      </c>
      <c r="J34">
        <v>17</v>
      </c>
      <c r="K34">
        <v>9</v>
      </c>
      <c r="L34">
        <v>298</v>
      </c>
      <c r="M34">
        <v>15</v>
      </c>
      <c r="N34">
        <v>266</v>
      </c>
      <c r="O34">
        <v>17</v>
      </c>
      <c r="P34">
        <v>0</v>
      </c>
      <c r="Q34">
        <v>0</v>
      </c>
    </row>
    <row r="35" spans="1:17" x14ac:dyDescent="0.25">
      <c r="A35" t="str">
        <f>"141804"</f>
        <v>141804</v>
      </c>
      <c r="B35" t="s">
        <v>50</v>
      </c>
      <c r="C35">
        <v>79931</v>
      </c>
      <c r="D35">
        <v>61004</v>
      </c>
      <c r="E35">
        <v>58929</v>
      </c>
      <c r="F35">
        <v>2075</v>
      </c>
      <c r="G35">
        <v>2052</v>
      </c>
      <c r="H35">
        <v>1902</v>
      </c>
      <c r="I35">
        <v>8</v>
      </c>
      <c r="J35">
        <v>142</v>
      </c>
      <c r="K35">
        <v>23</v>
      </c>
      <c r="L35">
        <v>1124</v>
      </c>
      <c r="M35">
        <v>86</v>
      </c>
      <c r="N35">
        <v>896</v>
      </c>
      <c r="O35">
        <v>142</v>
      </c>
      <c r="P35">
        <v>0</v>
      </c>
      <c r="Q35">
        <v>0</v>
      </c>
    </row>
    <row r="36" spans="1:17" x14ac:dyDescent="0.25">
      <c r="A36" t="str">
        <f>"141805"</f>
        <v>141805</v>
      </c>
      <c r="B36" t="s">
        <v>51</v>
      </c>
      <c r="C36">
        <v>11347</v>
      </c>
      <c r="D36">
        <v>8817</v>
      </c>
      <c r="E36">
        <v>8402</v>
      </c>
      <c r="F36">
        <v>415</v>
      </c>
      <c r="G36">
        <v>415</v>
      </c>
      <c r="H36">
        <v>399</v>
      </c>
      <c r="I36">
        <v>0</v>
      </c>
      <c r="J36">
        <v>16</v>
      </c>
      <c r="K36">
        <v>0</v>
      </c>
      <c r="L36">
        <v>103</v>
      </c>
      <c r="M36">
        <v>6</v>
      </c>
      <c r="N36">
        <v>81</v>
      </c>
      <c r="O36">
        <v>16</v>
      </c>
      <c r="P36">
        <v>0</v>
      </c>
      <c r="Q36">
        <v>0</v>
      </c>
    </row>
    <row r="37" spans="1:17" x14ac:dyDescent="0.25">
      <c r="A37" t="str">
        <f>"141806"</f>
        <v>141806</v>
      </c>
      <c r="B37" t="s">
        <v>52</v>
      </c>
      <c r="C37">
        <v>11403</v>
      </c>
      <c r="D37">
        <v>8961</v>
      </c>
      <c r="E37">
        <v>8590</v>
      </c>
      <c r="F37">
        <v>371</v>
      </c>
      <c r="G37">
        <v>369</v>
      </c>
      <c r="H37">
        <v>318</v>
      </c>
      <c r="I37">
        <v>3</v>
      </c>
      <c r="J37">
        <v>48</v>
      </c>
      <c r="K37">
        <v>2</v>
      </c>
      <c r="L37">
        <v>158</v>
      </c>
      <c r="M37">
        <v>11</v>
      </c>
      <c r="N37">
        <v>99</v>
      </c>
      <c r="O37">
        <v>48</v>
      </c>
      <c r="P37">
        <v>0</v>
      </c>
      <c r="Q37">
        <v>0</v>
      </c>
    </row>
    <row r="38" spans="1:17" x14ac:dyDescent="0.25">
      <c r="A38" t="s">
        <v>53</v>
      </c>
      <c r="C38">
        <v>158820</v>
      </c>
      <c r="D38">
        <v>124701</v>
      </c>
      <c r="E38">
        <v>120945</v>
      </c>
      <c r="F38">
        <v>3756</v>
      </c>
      <c r="G38">
        <v>3715</v>
      </c>
      <c r="H38">
        <v>3534</v>
      </c>
      <c r="I38">
        <v>0</v>
      </c>
      <c r="J38">
        <v>181</v>
      </c>
      <c r="K38">
        <v>41</v>
      </c>
      <c r="L38">
        <v>2355</v>
      </c>
      <c r="M38">
        <v>243</v>
      </c>
      <c r="N38">
        <v>1931</v>
      </c>
      <c r="O38">
        <v>181</v>
      </c>
      <c r="P38">
        <v>0</v>
      </c>
      <c r="Q38">
        <v>0</v>
      </c>
    </row>
    <row r="39" spans="1:17" x14ac:dyDescent="0.25">
      <c r="A39" t="str">
        <f>"142101"</f>
        <v>142101</v>
      </c>
      <c r="B39" t="s">
        <v>54</v>
      </c>
      <c r="C39">
        <v>21093</v>
      </c>
      <c r="D39">
        <v>17128</v>
      </c>
      <c r="E39">
        <v>16886</v>
      </c>
      <c r="F39">
        <v>242</v>
      </c>
      <c r="G39">
        <v>239</v>
      </c>
      <c r="H39">
        <v>228</v>
      </c>
      <c r="I39">
        <v>0</v>
      </c>
      <c r="J39">
        <v>11</v>
      </c>
      <c r="K39">
        <v>3</v>
      </c>
      <c r="L39">
        <v>371</v>
      </c>
      <c r="M39">
        <v>26</v>
      </c>
      <c r="N39">
        <v>334</v>
      </c>
      <c r="O39">
        <v>11</v>
      </c>
      <c r="P39">
        <v>0</v>
      </c>
      <c r="Q39">
        <v>0</v>
      </c>
    </row>
    <row r="40" spans="1:17" x14ac:dyDescent="0.25">
      <c r="A40" t="str">
        <f>"142102"</f>
        <v>142102</v>
      </c>
      <c r="B40" t="s">
        <v>55</v>
      </c>
      <c r="C40">
        <v>57811</v>
      </c>
      <c r="D40">
        <v>45396</v>
      </c>
      <c r="E40">
        <v>44676</v>
      </c>
      <c r="F40">
        <v>720</v>
      </c>
      <c r="G40">
        <v>715</v>
      </c>
      <c r="H40">
        <v>665</v>
      </c>
      <c r="I40">
        <v>0</v>
      </c>
      <c r="J40">
        <v>50</v>
      </c>
      <c r="K40">
        <v>5</v>
      </c>
      <c r="L40">
        <v>904</v>
      </c>
      <c r="M40">
        <v>118</v>
      </c>
      <c r="N40">
        <v>736</v>
      </c>
      <c r="O40">
        <v>50</v>
      </c>
      <c r="P40">
        <v>0</v>
      </c>
      <c r="Q40">
        <v>0</v>
      </c>
    </row>
    <row r="41" spans="1:17" x14ac:dyDescent="0.25">
      <c r="A41" t="str">
        <f>"142103"</f>
        <v>142103</v>
      </c>
      <c r="B41" t="s">
        <v>56</v>
      </c>
      <c r="C41">
        <v>25629</v>
      </c>
      <c r="D41">
        <v>20080</v>
      </c>
      <c r="E41">
        <v>19339</v>
      </c>
      <c r="F41">
        <v>741</v>
      </c>
      <c r="G41">
        <v>738</v>
      </c>
      <c r="H41">
        <v>686</v>
      </c>
      <c r="I41">
        <v>0</v>
      </c>
      <c r="J41">
        <v>52</v>
      </c>
      <c r="K41">
        <v>3</v>
      </c>
      <c r="L41">
        <v>365</v>
      </c>
      <c r="M41">
        <v>58</v>
      </c>
      <c r="N41">
        <v>255</v>
      </c>
      <c r="O41">
        <v>52</v>
      </c>
      <c r="P41">
        <v>0</v>
      </c>
      <c r="Q41">
        <v>0</v>
      </c>
    </row>
    <row r="42" spans="1:17" x14ac:dyDescent="0.25">
      <c r="A42" t="str">
        <f>"142104"</f>
        <v>142104</v>
      </c>
      <c r="B42" t="s">
        <v>57</v>
      </c>
      <c r="C42">
        <v>17987</v>
      </c>
      <c r="D42">
        <v>14014</v>
      </c>
      <c r="E42">
        <v>13553</v>
      </c>
      <c r="F42">
        <v>461</v>
      </c>
      <c r="G42">
        <v>445</v>
      </c>
      <c r="H42">
        <v>437</v>
      </c>
      <c r="I42">
        <v>0</v>
      </c>
      <c r="J42">
        <v>8</v>
      </c>
      <c r="K42">
        <v>16</v>
      </c>
      <c r="L42">
        <v>239</v>
      </c>
      <c r="M42">
        <v>11</v>
      </c>
      <c r="N42">
        <v>220</v>
      </c>
      <c r="O42">
        <v>8</v>
      </c>
      <c r="P42">
        <v>0</v>
      </c>
      <c r="Q42">
        <v>0</v>
      </c>
    </row>
    <row r="43" spans="1:17" x14ac:dyDescent="0.25">
      <c r="A43" t="str">
        <f>"142105"</f>
        <v>142105</v>
      </c>
      <c r="B43" t="s">
        <v>58</v>
      </c>
      <c r="C43">
        <v>15054</v>
      </c>
      <c r="D43">
        <v>11429</v>
      </c>
      <c r="E43">
        <v>10403</v>
      </c>
      <c r="F43">
        <v>1026</v>
      </c>
      <c r="G43">
        <v>1016</v>
      </c>
      <c r="H43">
        <v>979</v>
      </c>
      <c r="I43">
        <v>0</v>
      </c>
      <c r="J43">
        <v>37</v>
      </c>
      <c r="K43">
        <v>10</v>
      </c>
      <c r="L43">
        <v>154</v>
      </c>
      <c r="M43">
        <v>10</v>
      </c>
      <c r="N43">
        <v>107</v>
      </c>
      <c r="O43">
        <v>37</v>
      </c>
      <c r="P43">
        <v>0</v>
      </c>
      <c r="Q43">
        <v>0</v>
      </c>
    </row>
    <row r="44" spans="1:17" x14ac:dyDescent="0.25">
      <c r="A44" t="str">
        <f>"142106"</f>
        <v>142106</v>
      </c>
      <c r="B44" t="s">
        <v>59</v>
      </c>
      <c r="C44">
        <v>21246</v>
      </c>
      <c r="D44">
        <v>16654</v>
      </c>
      <c r="E44">
        <v>16088</v>
      </c>
      <c r="F44">
        <v>566</v>
      </c>
      <c r="G44">
        <v>562</v>
      </c>
      <c r="H44">
        <v>539</v>
      </c>
      <c r="I44">
        <v>0</v>
      </c>
      <c r="J44">
        <v>23</v>
      </c>
      <c r="K44">
        <v>4</v>
      </c>
      <c r="L44">
        <v>322</v>
      </c>
      <c r="M44">
        <v>20</v>
      </c>
      <c r="N44">
        <v>279</v>
      </c>
      <c r="O44">
        <v>23</v>
      </c>
      <c r="P44">
        <v>0</v>
      </c>
      <c r="Q44">
        <v>0</v>
      </c>
    </row>
    <row r="45" spans="1:17" x14ac:dyDescent="0.25">
      <c r="A45" t="s">
        <v>60</v>
      </c>
      <c r="C45">
        <v>117988</v>
      </c>
      <c r="D45">
        <v>91922</v>
      </c>
      <c r="E45">
        <v>88497</v>
      </c>
      <c r="F45">
        <v>3425</v>
      </c>
      <c r="G45">
        <v>3407</v>
      </c>
      <c r="H45">
        <v>3181</v>
      </c>
      <c r="I45">
        <v>3</v>
      </c>
      <c r="J45">
        <v>223</v>
      </c>
      <c r="K45">
        <v>18</v>
      </c>
      <c r="L45">
        <v>1569</v>
      </c>
      <c r="M45">
        <v>193</v>
      </c>
      <c r="N45">
        <v>1153</v>
      </c>
      <c r="O45">
        <v>223</v>
      </c>
      <c r="P45">
        <v>0</v>
      </c>
      <c r="Q45">
        <v>0</v>
      </c>
    </row>
    <row r="46" spans="1:17" x14ac:dyDescent="0.25">
      <c r="A46" t="str">
        <f>"143201"</f>
        <v>143201</v>
      </c>
      <c r="B46" t="s">
        <v>61</v>
      </c>
      <c r="C46">
        <v>20920</v>
      </c>
      <c r="D46">
        <v>16503</v>
      </c>
      <c r="E46">
        <v>16205</v>
      </c>
      <c r="F46">
        <v>298</v>
      </c>
      <c r="G46">
        <v>298</v>
      </c>
      <c r="H46">
        <v>257</v>
      </c>
      <c r="I46">
        <v>0</v>
      </c>
      <c r="J46">
        <v>41</v>
      </c>
      <c r="K46">
        <v>0</v>
      </c>
      <c r="L46">
        <v>293</v>
      </c>
      <c r="M46">
        <v>66</v>
      </c>
      <c r="N46">
        <v>186</v>
      </c>
      <c r="O46">
        <v>41</v>
      </c>
      <c r="P46">
        <v>0</v>
      </c>
      <c r="Q46">
        <v>0</v>
      </c>
    </row>
    <row r="47" spans="1:17" x14ac:dyDescent="0.25">
      <c r="A47" t="str">
        <f>"143202"</f>
        <v>143202</v>
      </c>
      <c r="B47" t="s">
        <v>62</v>
      </c>
      <c r="C47">
        <v>10373</v>
      </c>
      <c r="D47">
        <v>8315</v>
      </c>
      <c r="E47">
        <v>7952</v>
      </c>
      <c r="F47">
        <v>363</v>
      </c>
      <c r="G47">
        <v>356</v>
      </c>
      <c r="H47">
        <v>345</v>
      </c>
      <c r="I47">
        <v>0</v>
      </c>
      <c r="J47">
        <v>11</v>
      </c>
      <c r="K47">
        <v>7</v>
      </c>
      <c r="L47">
        <v>143</v>
      </c>
      <c r="M47">
        <v>14</v>
      </c>
      <c r="N47">
        <v>118</v>
      </c>
      <c r="O47">
        <v>11</v>
      </c>
      <c r="P47">
        <v>0</v>
      </c>
      <c r="Q47">
        <v>0</v>
      </c>
    </row>
    <row r="48" spans="1:17" x14ac:dyDescent="0.25">
      <c r="A48" t="str">
        <f>"143203"</f>
        <v>143203</v>
      </c>
      <c r="B48" t="s">
        <v>63</v>
      </c>
      <c r="C48">
        <v>4328</v>
      </c>
      <c r="D48">
        <v>3540</v>
      </c>
      <c r="E48">
        <v>3374</v>
      </c>
      <c r="F48">
        <v>166</v>
      </c>
      <c r="G48">
        <v>165</v>
      </c>
      <c r="H48">
        <v>157</v>
      </c>
      <c r="I48">
        <v>0</v>
      </c>
      <c r="J48">
        <v>8</v>
      </c>
      <c r="K48">
        <v>1</v>
      </c>
      <c r="L48">
        <v>46</v>
      </c>
      <c r="M48">
        <v>3</v>
      </c>
      <c r="N48">
        <v>35</v>
      </c>
      <c r="O48">
        <v>8</v>
      </c>
      <c r="P48">
        <v>0</v>
      </c>
      <c r="Q48">
        <v>0</v>
      </c>
    </row>
    <row r="49" spans="1:17" x14ac:dyDescent="0.25">
      <c r="A49" t="str">
        <f>"143204"</f>
        <v>143204</v>
      </c>
      <c r="B49" t="s">
        <v>64</v>
      </c>
      <c r="C49">
        <v>9922</v>
      </c>
      <c r="D49">
        <v>7851</v>
      </c>
      <c r="E49">
        <v>7542</v>
      </c>
      <c r="F49">
        <v>309</v>
      </c>
      <c r="G49">
        <v>309</v>
      </c>
      <c r="H49">
        <v>284</v>
      </c>
      <c r="I49">
        <v>2</v>
      </c>
      <c r="J49">
        <v>23</v>
      </c>
      <c r="K49">
        <v>0</v>
      </c>
      <c r="L49">
        <v>137</v>
      </c>
      <c r="M49">
        <v>6</v>
      </c>
      <c r="N49">
        <v>108</v>
      </c>
      <c r="O49">
        <v>23</v>
      </c>
      <c r="P49">
        <v>0</v>
      </c>
      <c r="Q49">
        <v>0</v>
      </c>
    </row>
    <row r="50" spans="1:17" x14ac:dyDescent="0.25">
      <c r="A50" t="str">
        <f>"143205"</f>
        <v>143205</v>
      </c>
      <c r="B50" t="s">
        <v>65</v>
      </c>
      <c r="C50">
        <v>27290</v>
      </c>
      <c r="D50">
        <v>21256</v>
      </c>
      <c r="E50">
        <v>20139</v>
      </c>
      <c r="F50">
        <v>1117</v>
      </c>
      <c r="G50">
        <v>1111</v>
      </c>
      <c r="H50">
        <v>1028</v>
      </c>
      <c r="I50">
        <v>0</v>
      </c>
      <c r="J50">
        <v>83</v>
      </c>
      <c r="K50">
        <v>6</v>
      </c>
      <c r="L50">
        <v>479</v>
      </c>
      <c r="M50">
        <v>65</v>
      </c>
      <c r="N50">
        <v>331</v>
      </c>
      <c r="O50">
        <v>83</v>
      </c>
      <c r="P50">
        <v>0</v>
      </c>
      <c r="Q50">
        <v>0</v>
      </c>
    </row>
    <row r="51" spans="1:17" x14ac:dyDescent="0.25">
      <c r="A51" t="str">
        <f>"143206"</f>
        <v>143206</v>
      </c>
      <c r="B51" t="s">
        <v>66</v>
      </c>
      <c r="C51">
        <v>25726</v>
      </c>
      <c r="D51">
        <v>19495</v>
      </c>
      <c r="E51">
        <v>19067</v>
      </c>
      <c r="F51">
        <v>428</v>
      </c>
      <c r="G51">
        <v>426</v>
      </c>
      <c r="H51">
        <v>404</v>
      </c>
      <c r="I51">
        <v>0</v>
      </c>
      <c r="J51">
        <v>22</v>
      </c>
      <c r="K51">
        <v>2</v>
      </c>
      <c r="L51">
        <v>259</v>
      </c>
      <c r="M51">
        <v>17</v>
      </c>
      <c r="N51">
        <v>220</v>
      </c>
      <c r="O51">
        <v>22</v>
      </c>
      <c r="P51">
        <v>0</v>
      </c>
      <c r="Q51">
        <v>0</v>
      </c>
    </row>
    <row r="52" spans="1:17" x14ac:dyDescent="0.25">
      <c r="A52" t="str">
        <f>"143207"</f>
        <v>143207</v>
      </c>
      <c r="B52" t="s">
        <v>67</v>
      </c>
      <c r="C52">
        <v>19429</v>
      </c>
      <c r="D52">
        <v>14962</v>
      </c>
      <c r="E52">
        <v>14218</v>
      </c>
      <c r="F52">
        <v>744</v>
      </c>
      <c r="G52">
        <v>742</v>
      </c>
      <c r="H52">
        <v>706</v>
      </c>
      <c r="I52">
        <v>1</v>
      </c>
      <c r="J52">
        <v>35</v>
      </c>
      <c r="K52">
        <v>2</v>
      </c>
      <c r="L52">
        <v>212</v>
      </c>
      <c r="M52">
        <v>22</v>
      </c>
      <c r="N52">
        <v>155</v>
      </c>
      <c r="O52">
        <v>35</v>
      </c>
      <c r="P52">
        <v>0</v>
      </c>
      <c r="Q52">
        <v>0</v>
      </c>
    </row>
    <row r="53" spans="1:17" x14ac:dyDescent="0.25">
      <c r="A53" t="s">
        <v>68</v>
      </c>
      <c r="C53">
        <v>245439</v>
      </c>
      <c r="D53">
        <v>187589</v>
      </c>
      <c r="E53">
        <v>183631</v>
      </c>
      <c r="F53">
        <v>3958</v>
      </c>
      <c r="G53">
        <v>3946</v>
      </c>
      <c r="H53">
        <v>3564</v>
      </c>
      <c r="I53">
        <v>46</v>
      </c>
      <c r="J53">
        <v>336</v>
      </c>
      <c r="K53">
        <v>12</v>
      </c>
      <c r="L53">
        <v>2470</v>
      </c>
      <c r="M53">
        <v>236</v>
      </c>
      <c r="N53">
        <v>1898</v>
      </c>
      <c r="O53">
        <v>336</v>
      </c>
      <c r="P53">
        <v>0</v>
      </c>
      <c r="Q53">
        <v>0</v>
      </c>
    </row>
    <row r="54" spans="1:17" x14ac:dyDescent="0.25">
      <c r="A54" t="str">
        <f>"143401"</f>
        <v>143401</v>
      </c>
      <c r="B54" t="s">
        <v>69</v>
      </c>
      <c r="C54">
        <v>25061</v>
      </c>
      <c r="D54">
        <v>18720</v>
      </c>
      <c r="E54">
        <v>18316</v>
      </c>
      <c r="F54">
        <v>404</v>
      </c>
      <c r="G54">
        <v>401</v>
      </c>
      <c r="H54">
        <v>372</v>
      </c>
      <c r="I54">
        <v>12</v>
      </c>
      <c r="J54">
        <v>17</v>
      </c>
      <c r="K54">
        <v>3</v>
      </c>
      <c r="L54">
        <v>208</v>
      </c>
      <c r="M54">
        <v>18</v>
      </c>
      <c r="N54">
        <v>173</v>
      </c>
      <c r="O54">
        <v>17</v>
      </c>
      <c r="P54">
        <v>0</v>
      </c>
      <c r="Q54">
        <v>0</v>
      </c>
    </row>
    <row r="55" spans="1:17" x14ac:dyDescent="0.25">
      <c r="A55" t="str">
        <f>"143402"</f>
        <v>143402</v>
      </c>
      <c r="B55" t="s">
        <v>70</v>
      </c>
      <c r="C55">
        <v>36218</v>
      </c>
      <c r="D55">
        <v>26592</v>
      </c>
      <c r="E55">
        <v>25992</v>
      </c>
      <c r="F55">
        <v>600</v>
      </c>
      <c r="G55">
        <v>599</v>
      </c>
      <c r="H55">
        <v>569</v>
      </c>
      <c r="I55">
        <v>2</v>
      </c>
      <c r="J55">
        <v>28</v>
      </c>
      <c r="K55">
        <v>1</v>
      </c>
      <c r="L55">
        <v>321</v>
      </c>
      <c r="M55">
        <v>26</v>
      </c>
      <c r="N55">
        <v>267</v>
      </c>
      <c r="O55">
        <v>28</v>
      </c>
      <c r="P55">
        <v>0</v>
      </c>
      <c r="Q55">
        <v>0</v>
      </c>
    </row>
    <row r="56" spans="1:17" x14ac:dyDescent="0.25">
      <c r="A56" t="str">
        <f>"143403"</f>
        <v>143403</v>
      </c>
      <c r="B56" t="s">
        <v>71</v>
      </c>
      <c r="C56">
        <v>36394</v>
      </c>
      <c r="D56">
        <v>26624</v>
      </c>
      <c r="E56">
        <v>25934</v>
      </c>
      <c r="F56">
        <v>690</v>
      </c>
      <c r="G56">
        <v>687</v>
      </c>
      <c r="H56">
        <v>659</v>
      </c>
      <c r="I56">
        <v>0</v>
      </c>
      <c r="J56">
        <v>28</v>
      </c>
      <c r="K56">
        <v>3</v>
      </c>
      <c r="L56">
        <v>379</v>
      </c>
      <c r="M56">
        <v>20</v>
      </c>
      <c r="N56">
        <v>331</v>
      </c>
      <c r="O56">
        <v>28</v>
      </c>
      <c r="P56">
        <v>0</v>
      </c>
      <c r="Q56">
        <v>0</v>
      </c>
    </row>
    <row r="57" spans="1:17" x14ac:dyDescent="0.25">
      <c r="A57" t="str">
        <f>"143404"</f>
        <v>143404</v>
      </c>
      <c r="B57" t="s">
        <v>72</v>
      </c>
      <c r="C57">
        <v>16827</v>
      </c>
      <c r="D57">
        <v>13496</v>
      </c>
      <c r="E57">
        <v>13208</v>
      </c>
      <c r="F57">
        <v>288</v>
      </c>
      <c r="G57">
        <v>287</v>
      </c>
      <c r="H57">
        <v>248</v>
      </c>
      <c r="I57">
        <v>0</v>
      </c>
      <c r="J57">
        <v>39</v>
      </c>
      <c r="K57">
        <v>1</v>
      </c>
      <c r="L57">
        <v>251</v>
      </c>
      <c r="M57">
        <v>14</v>
      </c>
      <c r="N57">
        <v>198</v>
      </c>
      <c r="O57">
        <v>39</v>
      </c>
      <c r="P57">
        <v>0</v>
      </c>
      <c r="Q57">
        <v>0</v>
      </c>
    </row>
    <row r="58" spans="1:17" x14ac:dyDescent="0.25">
      <c r="A58" t="str">
        <f>"143405"</f>
        <v>143405</v>
      </c>
      <c r="B58" t="s">
        <v>73</v>
      </c>
      <c r="C58">
        <v>8110</v>
      </c>
      <c r="D58">
        <v>6250</v>
      </c>
      <c r="E58">
        <v>6120</v>
      </c>
      <c r="F58">
        <v>130</v>
      </c>
      <c r="G58">
        <v>129</v>
      </c>
      <c r="H58">
        <v>103</v>
      </c>
      <c r="I58">
        <v>21</v>
      </c>
      <c r="J58">
        <v>5</v>
      </c>
      <c r="K58">
        <v>1</v>
      </c>
      <c r="L58">
        <v>68</v>
      </c>
      <c r="M58">
        <v>19</v>
      </c>
      <c r="N58">
        <v>44</v>
      </c>
      <c r="O58">
        <v>5</v>
      </c>
      <c r="P58">
        <v>0</v>
      </c>
      <c r="Q58">
        <v>0</v>
      </c>
    </row>
    <row r="59" spans="1:17" x14ac:dyDescent="0.25">
      <c r="A59" t="str">
        <f>"143406"</f>
        <v>143406</v>
      </c>
      <c r="B59" t="s">
        <v>74</v>
      </c>
      <c r="C59">
        <v>7386</v>
      </c>
      <c r="D59">
        <v>5927</v>
      </c>
      <c r="E59">
        <v>5739</v>
      </c>
      <c r="F59">
        <v>188</v>
      </c>
      <c r="G59">
        <v>188</v>
      </c>
      <c r="H59">
        <v>170</v>
      </c>
      <c r="I59">
        <v>0</v>
      </c>
      <c r="J59">
        <v>18</v>
      </c>
      <c r="K59">
        <v>0</v>
      </c>
      <c r="L59">
        <v>88</v>
      </c>
      <c r="M59">
        <v>5</v>
      </c>
      <c r="N59">
        <v>65</v>
      </c>
      <c r="O59">
        <v>18</v>
      </c>
      <c r="P59">
        <v>0</v>
      </c>
      <c r="Q59">
        <v>0</v>
      </c>
    </row>
    <row r="60" spans="1:17" x14ac:dyDescent="0.25">
      <c r="A60" t="str">
        <f>"143407"</f>
        <v>143407</v>
      </c>
      <c r="B60" t="s">
        <v>75</v>
      </c>
      <c r="C60">
        <v>10283</v>
      </c>
      <c r="D60">
        <v>7875</v>
      </c>
      <c r="E60">
        <v>7686</v>
      </c>
      <c r="F60">
        <v>189</v>
      </c>
      <c r="G60">
        <v>188</v>
      </c>
      <c r="H60">
        <v>187</v>
      </c>
      <c r="I60">
        <v>0</v>
      </c>
      <c r="J60">
        <v>1</v>
      </c>
      <c r="K60">
        <v>1</v>
      </c>
      <c r="L60">
        <v>73</v>
      </c>
      <c r="M60">
        <v>15</v>
      </c>
      <c r="N60">
        <v>57</v>
      </c>
      <c r="O60">
        <v>1</v>
      </c>
      <c r="P60">
        <v>0</v>
      </c>
      <c r="Q60">
        <v>0</v>
      </c>
    </row>
    <row r="61" spans="1:17" x14ac:dyDescent="0.25">
      <c r="A61" t="str">
        <f>"143408"</f>
        <v>143408</v>
      </c>
      <c r="B61" t="s">
        <v>76</v>
      </c>
      <c r="C61">
        <v>6320</v>
      </c>
      <c r="D61">
        <v>4886</v>
      </c>
      <c r="E61">
        <v>4770</v>
      </c>
      <c r="F61">
        <v>116</v>
      </c>
      <c r="G61">
        <v>116</v>
      </c>
      <c r="H61">
        <v>112</v>
      </c>
      <c r="I61">
        <v>0</v>
      </c>
      <c r="J61">
        <v>4</v>
      </c>
      <c r="K61">
        <v>0</v>
      </c>
      <c r="L61">
        <v>47</v>
      </c>
      <c r="M61">
        <v>7</v>
      </c>
      <c r="N61">
        <v>36</v>
      </c>
      <c r="O61">
        <v>4</v>
      </c>
      <c r="P61">
        <v>0</v>
      </c>
      <c r="Q61">
        <v>0</v>
      </c>
    </row>
    <row r="62" spans="1:17" x14ac:dyDescent="0.25">
      <c r="A62" t="str">
        <f>"143409"</f>
        <v>143409</v>
      </c>
      <c r="B62" t="s">
        <v>77</v>
      </c>
      <c r="C62">
        <v>27465</v>
      </c>
      <c r="D62">
        <v>20510</v>
      </c>
      <c r="E62">
        <v>19925</v>
      </c>
      <c r="F62">
        <v>585</v>
      </c>
      <c r="G62">
        <v>585</v>
      </c>
      <c r="H62">
        <v>543</v>
      </c>
      <c r="I62">
        <v>0</v>
      </c>
      <c r="J62">
        <v>42</v>
      </c>
      <c r="K62">
        <v>0</v>
      </c>
      <c r="L62">
        <v>210</v>
      </c>
      <c r="M62">
        <v>35</v>
      </c>
      <c r="N62">
        <v>133</v>
      </c>
      <c r="O62">
        <v>42</v>
      </c>
      <c r="P62">
        <v>0</v>
      </c>
      <c r="Q62">
        <v>0</v>
      </c>
    </row>
    <row r="63" spans="1:17" x14ac:dyDescent="0.25">
      <c r="A63" t="str">
        <f>"143410"</f>
        <v>143410</v>
      </c>
      <c r="B63" t="s">
        <v>78</v>
      </c>
      <c r="C63">
        <v>2760</v>
      </c>
      <c r="D63">
        <v>2231</v>
      </c>
      <c r="E63">
        <v>2138</v>
      </c>
      <c r="F63">
        <v>93</v>
      </c>
      <c r="G63">
        <v>93</v>
      </c>
      <c r="H63">
        <v>88</v>
      </c>
      <c r="I63">
        <v>0</v>
      </c>
      <c r="J63">
        <v>5</v>
      </c>
      <c r="K63">
        <v>0</v>
      </c>
      <c r="L63">
        <v>38</v>
      </c>
      <c r="M63">
        <v>6</v>
      </c>
      <c r="N63">
        <v>27</v>
      </c>
      <c r="O63">
        <v>5</v>
      </c>
      <c r="P63">
        <v>0</v>
      </c>
      <c r="Q63">
        <v>0</v>
      </c>
    </row>
    <row r="64" spans="1:17" x14ac:dyDescent="0.25">
      <c r="A64" t="str">
        <f>"143411"</f>
        <v>143411</v>
      </c>
      <c r="B64" t="s">
        <v>79</v>
      </c>
      <c r="C64">
        <v>19859</v>
      </c>
      <c r="D64">
        <v>15592</v>
      </c>
      <c r="E64">
        <v>15359</v>
      </c>
      <c r="F64">
        <v>233</v>
      </c>
      <c r="G64">
        <v>233</v>
      </c>
      <c r="H64">
        <v>171</v>
      </c>
      <c r="I64">
        <v>11</v>
      </c>
      <c r="J64">
        <v>51</v>
      </c>
      <c r="K64">
        <v>0</v>
      </c>
      <c r="L64">
        <v>181</v>
      </c>
      <c r="M64">
        <v>19</v>
      </c>
      <c r="N64">
        <v>111</v>
      </c>
      <c r="O64">
        <v>51</v>
      </c>
      <c r="P64">
        <v>0</v>
      </c>
      <c r="Q64">
        <v>0</v>
      </c>
    </row>
    <row r="65" spans="1:17" x14ac:dyDescent="0.25">
      <c r="A65" t="str">
        <f>"143412"</f>
        <v>143412</v>
      </c>
      <c r="B65" t="s">
        <v>80</v>
      </c>
      <c r="C65">
        <v>48756</v>
      </c>
      <c r="D65">
        <v>38886</v>
      </c>
      <c r="E65">
        <v>38444</v>
      </c>
      <c r="F65">
        <v>442</v>
      </c>
      <c r="G65">
        <v>440</v>
      </c>
      <c r="H65">
        <v>342</v>
      </c>
      <c r="I65">
        <v>0</v>
      </c>
      <c r="J65">
        <v>98</v>
      </c>
      <c r="K65">
        <v>2</v>
      </c>
      <c r="L65">
        <v>606</v>
      </c>
      <c r="M65">
        <v>52</v>
      </c>
      <c r="N65">
        <v>456</v>
      </c>
      <c r="O65">
        <v>98</v>
      </c>
      <c r="P65">
        <v>0</v>
      </c>
      <c r="Q65">
        <v>0</v>
      </c>
    </row>
    <row r="66" spans="1:17" x14ac:dyDescent="0.25">
      <c r="A66" t="s">
        <v>81</v>
      </c>
      <c r="C66">
        <v>1649797</v>
      </c>
      <c r="D66">
        <v>1320591</v>
      </c>
      <c r="E66">
        <v>1270338</v>
      </c>
      <c r="F66">
        <v>50253</v>
      </c>
      <c r="G66">
        <v>49662</v>
      </c>
      <c r="H66">
        <v>47370</v>
      </c>
      <c r="I66">
        <v>29</v>
      </c>
      <c r="J66">
        <v>2263</v>
      </c>
      <c r="K66">
        <v>592</v>
      </c>
      <c r="L66">
        <v>31504</v>
      </c>
      <c r="M66">
        <v>2144</v>
      </c>
      <c r="N66">
        <v>27097</v>
      </c>
      <c r="O66">
        <v>2263</v>
      </c>
      <c r="P66">
        <v>1</v>
      </c>
      <c r="Q66">
        <v>0</v>
      </c>
    </row>
    <row r="67" spans="1:17" x14ac:dyDescent="0.25">
      <c r="A67" t="str">
        <f>"146502"</f>
        <v>146502</v>
      </c>
      <c r="B67" t="s">
        <v>82</v>
      </c>
      <c r="C67">
        <v>117347</v>
      </c>
      <c r="D67">
        <v>92162</v>
      </c>
      <c r="E67">
        <v>89241</v>
      </c>
      <c r="F67">
        <v>2921</v>
      </c>
      <c r="G67">
        <v>2902</v>
      </c>
      <c r="H67">
        <v>2759</v>
      </c>
      <c r="I67">
        <v>12</v>
      </c>
      <c r="J67">
        <v>131</v>
      </c>
      <c r="K67">
        <v>19</v>
      </c>
      <c r="L67">
        <v>2142</v>
      </c>
      <c r="M67">
        <v>113</v>
      </c>
      <c r="N67">
        <v>1898</v>
      </c>
      <c r="O67">
        <v>131</v>
      </c>
      <c r="P67">
        <v>0</v>
      </c>
      <c r="Q67">
        <v>0</v>
      </c>
    </row>
    <row r="68" spans="1:17" x14ac:dyDescent="0.25">
      <c r="A68" t="str">
        <f>"146503"</f>
        <v>146503</v>
      </c>
      <c r="B68" t="s">
        <v>83</v>
      </c>
      <c r="C68">
        <v>125319</v>
      </c>
      <c r="D68">
        <v>91190</v>
      </c>
      <c r="E68">
        <v>88585</v>
      </c>
      <c r="F68">
        <v>2605</v>
      </c>
      <c r="G68">
        <v>2590</v>
      </c>
      <c r="H68">
        <v>2474</v>
      </c>
      <c r="I68">
        <v>0</v>
      </c>
      <c r="J68">
        <v>116</v>
      </c>
      <c r="K68">
        <v>15</v>
      </c>
      <c r="L68">
        <v>1512</v>
      </c>
      <c r="M68">
        <v>76</v>
      </c>
      <c r="N68">
        <v>1320</v>
      </c>
      <c r="O68">
        <v>116</v>
      </c>
      <c r="P68">
        <v>0</v>
      </c>
      <c r="Q68">
        <v>0</v>
      </c>
    </row>
    <row r="69" spans="1:17" x14ac:dyDescent="0.25">
      <c r="A69" t="str">
        <f>"146504"</f>
        <v>146504</v>
      </c>
      <c r="B69" t="s">
        <v>84</v>
      </c>
      <c r="C69">
        <v>119889</v>
      </c>
      <c r="D69">
        <v>98629</v>
      </c>
      <c r="E69">
        <v>95065</v>
      </c>
      <c r="F69">
        <v>3564</v>
      </c>
      <c r="G69">
        <v>3518</v>
      </c>
      <c r="H69">
        <v>3310</v>
      </c>
      <c r="I69">
        <v>1</v>
      </c>
      <c r="J69">
        <v>207</v>
      </c>
      <c r="K69">
        <v>46</v>
      </c>
      <c r="L69">
        <v>2639</v>
      </c>
      <c r="M69">
        <v>210</v>
      </c>
      <c r="N69">
        <v>2222</v>
      </c>
      <c r="O69">
        <v>207</v>
      </c>
      <c r="P69">
        <v>0</v>
      </c>
      <c r="Q69">
        <v>0</v>
      </c>
    </row>
    <row r="70" spans="1:17" x14ac:dyDescent="0.25">
      <c r="A70" t="str">
        <f>"146505"</f>
        <v>146505</v>
      </c>
      <c r="B70" t="s">
        <v>85</v>
      </c>
      <c r="C70">
        <v>198294</v>
      </c>
      <c r="D70">
        <v>162447</v>
      </c>
      <c r="E70">
        <v>155489</v>
      </c>
      <c r="F70">
        <v>6958</v>
      </c>
      <c r="G70">
        <v>6833</v>
      </c>
      <c r="H70">
        <v>6569</v>
      </c>
      <c r="I70">
        <v>0</v>
      </c>
      <c r="J70">
        <v>264</v>
      </c>
      <c r="K70">
        <v>125</v>
      </c>
      <c r="L70">
        <v>4263</v>
      </c>
      <c r="M70">
        <v>249</v>
      </c>
      <c r="N70">
        <v>3750</v>
      </c>
      <c r="O70">
        <v>264</v>
      </c>
      <c r="P70">
        <v>0</v>
      </c>
      <c r="Q70">
        <v>0</v>
      </c>
    </row>
    <row r="71" spans="1:17" x14ac:dyDescent="0.25">
      <c r="A71" t="str">
        <f>"146506"</f>
        <v>146506</v>
      </c>
      <c r="B71" t="s">
        <v>86</v>
      </c>
      <c r="C71">
        <v>72648</v>
      </c>
      <c r="D71">
        <v>59828</v>
      </c>
      <c r="E71">
        <v>57306</v>
      </c>
      <c r="F71">
        <v>2522</v>
      </c>
      <c r="G71">
        <v>2493</v>
      </c>
      <c r="H71">
        <v>2426</v>
      </c>
      <c r="I71">
        <v>0</v>
      </c>
      <c r="J71">
        <v>67</v>
      </c>
      <c r="K71">
        <v>29</v>
      </c>
      <c r="L71">
        <v>1687</v>
      </c>
      <c r="M71">
        <v>93</v>
      </c>
      <c r="N71">
        <v>1527</v>
      </c>
      <c r="O71">
        <v>67</v>
      </c>
      <c r="P71">
        <v>0</v>
      </c>
      <c r="Q71">
        <v>0</v>
      </c>
    </row>
    <row r="72" spans="1:17" x14ac:dyDescent="0.25">
      <c r="A72" t="str">
        <f>"146507"</f>
        <v>146507</v>
      </c>
      <c r="B72" t="s">
        <v>87</v>
      </c>
      <c r="C72">
        <v>166504</v>
      </c>
      <c r="D72">
        <v>135769</v>
      </c>
      <c r="E72">
        <v>132313</v>
      </c>
      <c r="F72">
        <v>3456</v>
      </c>
      <c r="G72">
        <v>3403</v>
      </c>
      <c r="H72">
        <v>3237</v>
      </c>
      <c r="I72">
        <v>2</v>
      </c>
      <c r="J72">
        <v>164</v>
      </c>
      <c r="K72">
        <v>53</v>
      </c>
      <c r="L72">
        <v>3095</v>
      </c>
      <c r="M72">
        <v>211</v>
      </c>
      <c r="N72">
        <v>2720</v>
      </c>
      <c r="O72">
        <v>164</v>
      </c>
      <c r="P72">
        <v>0</v>
      </c>
      <c r="Q72">
        <v>0</v>
      </c>
    </row>
    <row r="73" spans="1:17" x14ac:dyDescent="0.25">
      <c r="A73" t="str">
        <f>"146508"</f>
        <v>146508</v>
      </c>
      <c r="B73" t="s">
        <v>88</v>
      </c>
      <c r="C73">
        <v>55132</v>
      </c>
      <c r="D73">
        <v>46158</v>
      </c>
      <c r="E73">
        <v>44367</v>
      </c>
      <c r="F73">
        <v>1791</v>
      </c>
      <c r="G73">
        <v>1767</v>
      </c>
      <c r="H73">
        <v>1667</v>
      </c>
      <c r="I73">
        <v>7</v>
      </c>
      <c r="J73">
        <v>93</v>
      </c>
      <c r="K73">
        <v>24</v>
      </c>
      <c r="L73">
        <v>1238</v>
      </c>
      <c r="M73">
        <v>89</v>
      </c>
      <c r="N73">
        <v>1056</v>
      </c>
      <c r="O73">
        <v>93</v>
      </c>
      <c r="P73">
        <v>0</v>
      </c>
      <c r="Q73">
        <v>0</v>
      </c>
    </row>
    <row r="74" spans="1:17" x14ac:dyDescent="0.25">
      <c r="A74" t="str">
        <f>"146509"</f>
        <v>146509</v>
      </c>
      <c r="B74" t="s">
        <v>89</v>
      </c>
      <c r="C74">
        <v>22732</v>
      </c>
      <c r="D74">
        <v>18044</v>
      </c>
      <c r="E74">
        <v>17557</v>
      </c>
      <c r="F74">
        <v>487</v>
      </c>
      <c r="G74">
        <v>486</v>
      </c>
      <c r="H74">
        <v>458</v>
      </c>
      <c r="I74">
        <v>0</v>
      </c>
      <c r="J74">
        <v>28</v>
      </c>
      <c r="K74">
        <v>1</v>
      </c>
      <c r="L74">
        <v>341</v>
      </c>
      <c r="M74">
        <v>30</v>
      </c>
      <c r="N74">
        <v>283</v>
      </c>
      <c r="O74">
        <v>28</v>
      </c>
      <c r="P74">
        <v>0</v>
      </c>
      <c r="Q74">
        <v>0</v>
      </c>
    </row>
    <row r="75" spans="1:17" x14ac:dyDescent="0.25">
      <c r="A75" t="str">
        <f>"146510"</f>
        <v>146510</v>
      </c>
      <c r="B75" t="s">
        <v>90</v>
      </c>
      <c r="C75">
        <v>96173</v>
      </c>
      <c r="D75">
        <v>81751</v>
      </c>
      <c r="E75">
        <v>77760</v>
      </c>
      <c r="F75">
        <v>3991</v>
      </c>
      <c r="G75">
        <v>3920</v>
      </c>
      <c r="H75">
        <v>3796</v>
      </c>
      <c r="I75">
        <v>2</v>
      </c>
      <c r="J75">
        <v>122</v>
      </c>
      <c r="K75">
        <v>72</v>
      </c>
      <c r="L75">
        <v>2748</v>
      </c>
      <c r="M75">
        <v>155</v>
      </c>
      <c r="N75">
        <v>2471</v>
      </c>
      <c r="O75">
        <v>122</v>
      </c>
      <c r="P75">
        <v>1</v>
      </c>
      <c r="Q75">
        <v>0</v>
      </c>
    </row>
    <row r="76" spans="1:17" x14ac:dyDescent="0.25">
      <c r="A76" t="str">
        <f>"146511"</f>
        <v>146511</v>
      </c>
      <c r="B76" t="s">
        <v>91</v>
      </c>
      <c r="C76">
        <v>115027</v>
      </c>
      <c r="D76">
        <v>93649</v>
      </c>
      <c r="E76">
        <v>91637</v>
      </c>
      <c r="F76">
        <v>2012</v>
      </c>
      <c r="G76">
        <v>2006</v>
      </c>
      <c r="H76">
        <v>1890</v>
      </c>
      <c r="I76">
        <v>4</v>
      </c>
      <c r="J76">
        <v>112</v>
      </c>
      <c r="K76">
        <v>6</v>
      </c>
      <c r="L76">
        <v>2113</v>
      </c>
      <c r="M76">
        <v>141</v>
      </c>
      <c r="N76">
        <v>1860</v>
      </c>
      <c r="O76">
        <v>112</v>
      </c>
      <c r="P76">
        <v>0</v>
      </c>
      <c r="Q76">
        <v>0</v>
      </c>
    </row>
    <row r="77" spans="1:17" x14ac:dyDescent="0.25">
      <c r="A77" t="str">
        <f>"146512"</f>
        <v>146512</v>
      </c>
      <c r="B77" t="s">
        <v>92</v>
      </c>
      <c r="C77">
        <v>58404</v>
      </c>
      <c r="D77">
        <v>44547</v>
      </c>
      <c r="E77">
        <v>42849</v>
      </c>
      <c r="F77">
        <v>1698</v>
      </c>
      <c r="G77">
        <v>1688</v>
      </c>
      <c r="H77">
        <v>1595</v>
      </c>
      <c r="I77">
        <v>0</v>
      </c>
      <c r="J77">
        <v>93</v>
      </c>
      <c r="K77">
        <v>10</v>
      </c>
      <c r="L77">
        <v>899</v>
      </c>
      <c r="M77">
        <v>49</v>
      </c>
      <c r="N77">
        <v>757</v>
      </c>
      <c r="O77">
        <v>93</v>
      </c>
      <c r="P77">
        <v>0</v>
      </c>
      <c r="Q77">
        <v>0</v>
      </c>
    </row>
    <row r="78" spans="1:17" x14ac:dyDescent="0.25">
      <c r="A78" t="str">
        <f>"146513"</f>
        <v>146513</v>
      </c>
      <c r="B78" t="s">
        <v>93</v>
      </c>
      <c r="C78">
        <v>140716</v>
      </c>
      <c r="D78">
        <v>111790</v>
      </c>
      <c r="E78">
        <v>107583</v>
      </c>
      <c r="F78">
        <v>4207</v>
      </c>
      <c r="G78">
        <v>4153</v>
      </c>
      <c r="H78">
        <v>3920</v>
      </c>
      <c r="I78">
        <v>0</v>
      </c>
      <c r="J78">
        <v>233</v>
      </c>
      <c r="K78">
        <v>54</v>
      </c>
      <c r="L78">
        <v>2531</v>
      </c>
      <c r="M78">
        <v>131</v>
      </c>
      <c r="N78">
        <v>2167</v>
      </c>
      <c r="O78">
        <v>233</v>
      </c>
      <c r="P78">
        <v>0</v>
      </c>
      <c r="Q78">
        <v>0</v>
      </c>
    </row>
    <row r="79" spans="1:17" x14ac:dyDescent="0.25">
      <c r="A79" t="str">
        <f>"146514"</f>
        <v>146514</v>
      </c>
      <c r="B79" t="s">
        <v>94</v>
      </c>
      <c r="C79">
        <v>76160</v>
      </c>
      <c r="D79">
        <v>58984</v>
      </c>
      <c r="E79">
        <v>57006</v>
      </c>
      <c r="F79">
        <v>1978</v>
      </c>
      <c r="G79">
        <v>1960</v>
      </c>
      <c r="H79">
        <v>1816</v>
      </c>
      <c r="I79">
        <v>0</v>
      </c>
      <c r="J79">
        <v>144</v>
      </c>
      <c r="K79">
        <v>18</v>
      </c>
      <c r="L79">
        <v>1051</v>
      </c>
      <c r="M79">
        <v>257</v>
      </c>
      <c r="N79">
        <v>650</v>
      </c>
      <c r="O79">
        <v>144</v>
      </c>
      <c r="P79">
        <v>0</v>
      </c>
      <c r="Q79">
        <v>0</v>
      </c>
    </row>
    <row r="80" spans="1:17" x14ac:dyDescent="0.25">
      <c r="A80" t="str">
        <f>"146515"</f>
        <v>146515</v>
      </c>
      <c r="B80" t="s">
        <v>95</v>
      </c>
      <c r="C80">
        <v>24417</v>
      </c>
      <c r="D80">
        <v>19029</v>
      </c>
      <c r="E80">
        <v>18109</v>
      </c>
      <c r="F80">
        <v>920</v>
      </c>
      <c r="G80">
        <v>915</v>
      </c>
      <c r="H80">
        <v>872</v>
      </c>
      <c r="I80">
        <v>0</v>
      </c>
      <c r="J80">
        <v>43</v>
      </c>
      <c r="K80">
        <v>5</v>
      </c>
      <c r="L80">
        <v>289</v>
      </c>
      <c r="M80">
        <v>20</v>
      </c>
      <c r="N80">
        <v>226</v>
      </c>
      <c r="O80">
        <v>43</v>
      </c>
      <c r="P80">
        <v>0</v>
      </c>
      <c r="Q80">
        <v>0</v>
      </c>
    </row>
    <row r="81" spans="1:17" x14ac:dyDescent="0.25">
      <c r="A81" t="str">
        <f>"146516"</f>
        <v>146516</v>
      </c>
      <c r="B81" t="s">
        <v>96</v>
      </c>
      <c r="C81">
        <v>41945</v>
      </c>
      <c r="D81">
        <v>29305</v>
      </c>
      <c r="E81">
        <v>27432</v>
      </c>
      <c r="F81">
        <v>1873</v>
      </c>
      <c r="G81">
        <v>1840</v>
      </c>
      <c r="H81">
        <v>1780</v>
      </c>
      <c r="I81">
        <v>0</v>
      </c>
      <c r="J81">
        <v>60</v>
      </c>
      <c r="K81">
        <v>33</v>
      </c>
      <c r="L81">
        <v>382</v>
      </c>
      <c r="M81">
        <v>25</v>
      </c>
      <c r="N81">
        <v>297</v>
      </c>
      <c r="O81">
        <v>60</v>
      </c>
      <c r="P81">
        <v>0</v>
      </c>
      <c r="Q81">
        <v>0</v>
      </c>
    </row>
    <row r="82" spans="1:17" x14ac:dyDescent="0.25">
      <c r="A82" t="str">
        <f>"146517"</f>
        <v>146517</v>
      </c>
      <c r="B82" t="s">
        <v>97</v>
      </c>
      <c r="C82">
        <v>41296</v>
      </c>
      <c r="D82">
        <v>32234</v>
      </c>
      <c r="E82">
        <v>30495</v>
      </c>
      <c r="F82">
        <v>1739</v>
      </c>
      <c r="G82">
        <v>1730</v>
      </c>
      <c r="H82">
        <v>1664</v>
      </c>
      <c r="I82">
        <v>0</v>
      </c>
      <c r="J82">
        <v>66</v>
      </c>
      <c r="K82">
        <v>9</v>
      </c>
      <c r="L82">
        <v>657</v>
      </c>
      <c r="M82">
        <v>45</v>
      </c>
      <c r="N82">
        <v>546</v>
      </c>
      <c r="O82">
        <v>66</v>
      </c>
      <c r="P82">
        <v>0</v>
      </c>
      <c r="Q82">
        <v>0</v>
      </c>
    </row>
    <row r="83" spans="1:17" x14ac:dyDescent="0.25">
      <c r="A83" t="str">
        <f>"146518"</f>
        <v>146518</v>
      </c>
      <c r="B83" t="s">
        <v>98</v>
      </c>
      <c r="C83">
        <v>127388</v>
      </c>
      <c r="D83">
        <v>104367</v>
      </c>
      <c r="E83">
        <v>99129</v>
      </c>
      <c r="F83">
        <v>5238</v>
      </c>
      <c r="G83">
        <v>5195</v>
      </c>
      <c r="H83">
        <v>4915</v>
      </c>
      <c r="I83">
        <v>0</v>
      </c>
      <c r="J83">
        <v>280</v>
      </c>
      <c r="K83">
        <v>43</v>
      </c>
      <c r="L83">
        <v>2920</v>
      </c>
      <c r="M83">
        <v>192</v>
      </c>
      <c r="N83">
        <v>2448</v>
      </c>
      <c r="O83">
        <v>280</v>
      </c>
      <c r="P83">
        <v>0</v>
      </c>
      <c r="Q83">
        <v>0</v>
      </c>
    </row>
    <row r="84" spans="1:17" x14ac:dyDescent="0.25">
      <c r="A84" t="str">
        <f>"146519"</f>
        <v>146519</v>
      </c>
      <c r="B84" t="s">
        <v>99</v>
      </c>
      <c r="C84">
        <v>50406</v>
      </c>
      <c r="D84">
        <v>40708</v>
      </c>
      <c r="E84">
        <v>38415</v>
      </c>
      <c r="F84">
        <v>2293</v>
      </c>
      <c r="G84">
        <v>2263</v>
      </c>
      <c r="H84">
        <v>2222</v>
      </c>
      <c r="I84">
        <v>1</v>
      </c>
      <c r="J84">
        <v>40</v>
      </c>
      <c r="K84">
        <v>30</v>
      </c>
      <c r="L84">
        <v>997</v>
      </c>
      <c r="M84">
        <v>58</v>
      </c>
      <c r="N84">
        <v>899</v>
      </c>
      <c r="O84">
        <v>40</v>
      </c>
      <c r="P84">
        <v>0</v>
      </c>
      <c r="Q84">
        <v>0</v>
      </c>
    </row>
    <row r="85" spans="1:17" x14ac:dyDescent="0.25">
      <c r="A85" t="s">
        <v>100</v>
      </c>
      <c r="C85">
        <v>2761681</v>
      </c>
      <c r="D85">
        <v>2185527</v>
      </c>
      <c r="E85">
        <v>2109363</v>
      </c>
      <c r="F85">
        <v>76164</v>
      </c>
      <c r="G85">
        <v>75413</v>
      </c>
      <c r="H85">
        <v>71017</v>
      </c>
      <c r="I85">
        <v>110</v>
      </c>
      <c r="J85">
        <v>4286</v>
      </c>
      <c r="K85">
        <v>754</v>
      </c>
      <c r="L85">
        <v>45953</v>
      </c>
      <c r="M85">
        <v>3553</v>
      </c>
      <c r="N85">
        <v>38114</v>
      </c>
      <c r="O85">
        <v>4286</v>
      </c>
      <c r="P85">
        <v>3</v>
      </c>
      <c r="Q85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rejestr_wyborcow_2022_kw_1_2022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Dłutek</dc:creator>
  <cp:lastModifiedBy>pawel_dlutek</cp:lastModifiedBy>
  <dcterms:created xsi:type="dcterms:W3CDTF">2022-04-14T11:58:29Z</dcterms:created>
  <dcterms:modified xsi:type="dcterms:W3CDTF">2022-04-14T11:58:29Z</dcterms:modified>
</cp:coreProperties>
</file>