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35" windowHeight="12600"/>
  </bookViews>
  <sheets>
    <sheet name="rejestr_wyborcow_20180122_1405" sheetId="1" r:id="rId1"/>
  </sheets>
  <calcPr calcId="0"/>
</workbook>
</file>

<file path=xl/calcChain.xml><?xml version="1.0" encoding="utf-8"?>
<calcChain xmlns="http://schemas.openxmlformats.org/spreadsheetml/2006/main">
  <c r="A3" i="1"/>
  <c r="A4"/>
  <c r="A5"/>
  <c r="A6"/>
  <c r="A7"/>
  <c r="A8"/>
  <c r="A10"/>
  <c r="A11"/>
  <c r="A12"/>
  <c r="A13"/>
  <c r="A14"/>
  <c r="A16"/>
  <c r="A17"/>
  <c r="A18"/>
  <c r="A19"/>
  <c r="A20"/>
  <c r="A21"/>
  <c r="A23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  <c r="A46"/>
  <c r="A47"/>
  <c r="A48"/>
  <c r="A49"/>
  <c r="A50"/>
  <c r="A51"/>
  <c r="A52"/>
  <c r="A54"/>
  <c r="A55"/>
  <c r="A56"/>
  <c r="A57"/>
  <c r="A58"/>
  <c r="A59"/>
  <c r="A60"/>
  <c r="A61"/>
  <c r="A62"/>
  <c r="A63"/>
  <c r="A64"/>
  <c r="A65"/>
  <c r="A67"/>
  <c r="A68"/>
  <c r="A69"/>
  <c r="A70"/>
  <c r="A71"/>
  <c r="A72"/>
  <c r="A73"/>
  <c r="A74"/>
  <c r="A75"/>
  <c r="A76"/>
  <c r="A77"/>
  <c r="A78"/>
  <c r="A79"/>
  <c r="A80"/>
  <c r="A81"/>
  <c r="A82"/>
  <c r="A83"/>
  <c r="A84"/>
</calcChain>
</file>

<file path=xl/sharedStrings.xml><?xml version="1.0" encoding="utf-8"?>
<sst xmlns="http://schemas.openxmlformats.org/spreadsheetml/2006/main" count="176" uniqueCount="111">
  <si>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</si>
  <si>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</si>
  <si>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</si>
  <si>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</si>
  <si>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</si>
  <si>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</si>
  <si>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</si>
  <si>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</si>
  <si>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</si>
  <si>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</si>
  <si>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</si>
  <si>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</si>
  <si>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</si>
  <si>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</si>
  <si>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</si>
  <si>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</si>
  <si>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</si>
  <si>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</si>
  <si>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</si>
  <si>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grodziski</t>
  </si>
  <si>
    <t>Warszawa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</si>
  <si>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</si>
  <si>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</si>
  <si>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</si>
  <si>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</si>
  <si>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</si>
  <si>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</si>
  <si>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</si>
  <si>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legionowski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</si>
  <si>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</si>
  <si>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</si>
  <si>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</si>
  <si>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</si>
  <si>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</si>
  <si>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</si>
  <si>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nowodworski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</si>
  <si>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</si>
  <si>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</si>
  <si>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</si>
  <si>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</si>
  <si>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</si>
  <si>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</si>
  <si>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</si>
  <si>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otwocki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</si>
  <si>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</si>
  <si>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</si>
  <si>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</si>
  <si>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</si>
  <si>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</si>
  <si>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</si>
  <si>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</si>
  <si>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</si>
  <si>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</si>
  <si>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piaseczyński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</si>
  <si>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</si>
  <si>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</si>
  <si>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</si>
  <si>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</si>
  <si>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</si>
  <si>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</si>
  <si>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</si>
  <si>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pruszkowski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</si>
  <si>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</si>
  <si>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</si>
  <si>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</si>
  <si>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</si>
  <si>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</si>
  <si>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</si>
  <si>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</si>
  <si>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warszawski zachodni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</si>
  <si>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</si>
  <si>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</si>
  <si>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</si>
  <si>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</si>
  <si>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</si>
  <si>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</si>
  <si>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</si>
  <si>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</si>
  <si>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wołomiński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</si>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</sst>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>
  <fonts count="18">
    <font>
      <sz val="10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rgb="FF3F3F76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sz val="10"/>
      <color rgb="FFFA7D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>
      <selection activeCell="B1" sqref="B1"/>
    </sheetView>
  </sheetViews>
  <sheetFormatPr defaultRowHeight="12.75"/>
  <cols>
    <col min="2" max="2" width="26" bestFit="1" customWidth="1"/>
    <col min="3" max="3" width="20" bestFit="1" customWidth="1"/>
    <col min="4" max="4" width="13.33203125" customWidth="1"/>
    <col min="5" max="5" width="12" customWidth="1"/>
    <col min="6" max="6" width="11.6640625" customWidth="1"/>
    <col min="7" max="7" width="12.1640625" customWidth="1"/>
    <col min="8" max="10" width="11.1640625" customWidth="1"/>
    <col min="11" max="11" width="10.83203125" customWidth="1"/>
    <col min="12" max="13" width="12" customWidth="1"/>
    <col min="14" max="15" width="12.1640625" customWidth="1"/>
    <col min="16" max="16" width="12.33203125" customWidth="1"/>
    <col min="17" max="17" width="11.6640625" customWidth="1"/>
    <col min="18" max="18" width="12.6640625" customWidth="1"/>
  </cols>
  <sheetData>
    <row r="1" spans="1:18" ht="89.25">
      <c r="A1" s="1" t="s">
        <v>110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>
      <c r="A2" t="s">
        <v>17</v>
      </c>
      <c r="D2">
        <v>89193</v>
      </c>
      <c r="E2">
        <v>70190</v>
      </c>
      <c r="F2">
        <v>68568</v>
      </c>
      <c r="G2">
        <v>1622</v>
      </c>
      <c r="H2">
        <v>1611</v>
      </c>
      <c r="I2">
        <v>1448</v>
      </c>
      <c r="J2">
        <v>11</v>
      </c>
      <c r="K2">
        <v>152</v>
      </c>
      <c r="L2">
        <v>12</v>
      </c>
      <c r="M2">
        <v>728</v>
      </c>
      <c r="N2">
        <v>76</v>
      </c>
      <c r="O2">
        <v>500</v>
      </c>
      <c r="P2">
        <v>152</v>
      </c>
      <c r="Q2">
        <v>1</v>
      </c>
      <c r="R2">
        <v>0</v>
      </c>
    </row>
    <row r="3" spans="1:18">
      <c r="A3" t="str">
        <f>"140501"</f>
        <v>140501</v>
      </c>
      <c r="B3" t="s">
        <v>18</v>
      </c>
      <c r="C3" t="s">
        <v>19</v>
      </c>
      <c r="D3">
        <v>15855</v>
      </c>
      <c r="E3">
        <v>12885</v>
      </c>
      <c r="F3">
        <v>12520</v>
      </c>
      <c r="G3">
        <v>365</v>
      </c>
      <c r="H3">
        <v>360</v>
      </c>
      <c r="I3">
        <v>326</v>
      </c>
      <c r="J3">
        <v>0</v>
      </c>
      <c r="K3">
        <v>34</v>
      </c>
      <c r="L3">
        <v>5</v>
      </c>
      <c r="M3">
        <v>162</v>
      </c>
      <c r="N3">
        <v>24</v>
      </c>
      <c r="O3">
        <v>104</v>
      </c>
      <c r="P3">
        <v>34</v>
      </c>
      <c r="Q3">
        <v>0</v>
      </c>
      <c r="R3">
        <v>0</v>
      </c>
    </row>
    <row r="4" spans="1:18">
      <c r="A4" t="str">
        <f>"140502"</f>
        <v>140502</v>
      </c>
      <c r="B4" t="s">
        <v>21</v>
      </c>
      <c r="C4" t="s">
        <v>19</v>
      </c>
      <c r="D4">
        <v>3919</v>
      </c>
      <c r="E4">
        <v>3211</v>
      </c>
      <c r="F4">
        <v>2936</v>
      </c>
      <c r="G4">
        <v>275</v>
      </c>
      <c r="H4">
        <v>273</v>
      </c>
      <c r="I4">
        <v>259</v>
      </c>
      <c r="J4">
        <v>0</v>
      </c>
      <c r="K4">
        <v>14</v>
      </c>
      <c r="L4">
        <v>3</v>
      </c>
      <c r="M4">
        <v>60</v>
      </c>
      <c r="N4">
        <v>0</v>
      </c>
      <c r="O4">
        <v>46</v>
      </c>
      <c r="P4">
        <v>14</v>
      </c>
      <c r="Q4">
        <v>1</v>
      </c>
      <c r="R4">
        <v>0</v>
      </c>
    </row>
    <row r="5" spans="1:18">
      <c r="A5" t="str">
        <f>"140503"</f>
        <v>140503</v>
      </c>
      <c r="B5" t="s">
        <v>22</v>
      </c>
      <c r="C5" t="s">
        <v>19</v>
      </c>
      <c r="D5">
        <v>5217</v>
      </c>
      <c r="E5">
        <v>4094</v>
      </c>
      <c r="F5">
        <v>4063</v>
      </c>
      <c r="G5">
        <v>31</v>
      </c>
      <c r="H5">
        <v>31</v>
      </c>
      <c r="I5">
        <v>29</v>
      </c>
      <c r="J5">
        <v>1</v>
      </c>
      <c r="K5">
        <v>1</v>
      </c>
      <c r="L5">
        <v>0</v>
      </c>
      <c r="M5">
        <v>23</v>
      </c>
      <c r="N5">
        <v>5</v>
      </c>
      <c r="O5">
        <v>17</v>
      </c>
      <c r="P5">
        <v>1</v>
      </c>
      <c r="Q5">
        <v>0</v>
      </c>
      <c r="R5">
        <v>0</v>
      </c>
    </row>
    <row r="6" spans="1:18">
      <c r="A6" t="str">
        <f>"140504"</f>
        <v>140504</v>
      </c>
      <c r="B6" t="s">
        <v>23</v>
      </c>
      <c r="C6" t="s">
        <v>19</v>
      </c>
      <c r="D6">
        <v>43878</v>
      </c>
      <c r="E6">
        <v>34154</v>
      </c>
      <c r="F6">
        <v>33742</v>
      </c>
      <c r="G6">
        <v>412</v>
      </c>
      <c r="H6">
        <v>408</v>
      </c>
      <c r="I6">
        <v>316</v>
      </c>
      <c r="J6">
        <v>0</v>
      </c>
      <c r="K6">
        <v>92</v>
      </c>
      <c r="L6">
        <v>4</v>
      </c>
      <c r="M6">
        <v>374</v>
      </c>
      <c r="N6">
        <v>34</v>
      </c>
      <c r="O6">
        <v>248</v>
      </c>
      <c r="P6">
        <v>92</v>
      </c>
      <c r="Q6">
        <v>0</v>
      </c>
      <c r="R6">
        <v>0</v>
      </c>
    </row>
    <row r="7" spans="1:18">
      <c r="A7" t="str">
        <f>"140505"</f>
        <v>140505</v>
      </c>
      <c r="B7" t="s">
        <v>24</v>
      </c>
      <c r="C7" t="s">
        <v>19</v>
      </c>
      <c r="D7">
        <v>11886</v>
      </c>
      <c r="E7">
        <v>9325</v>
      </c>
      <c r="F7">
        <v>9143</v>
      </c>
      <c r="G7">
        <v>182</v>
      </c>
      <c r="H7">
        <v>182</v>
      </c>
      <c r="I7">
        <v>176</v>
      </c>
      <c r="J7">
        <v>1</v>
      </c>
      <c r="K7">
        <v>5</v>
      </c>
      <c r="L7">
        <v>0</v>
      </c>
      <c r="M7">
        <v>54</v>
      </c>
      <c r="N7">
        <v>7</v>
      </c>
      <c r="O7">
        <v>42</v>
      </c>
      <c r="P7">
        <v>5</v>
      </c>
      <c r="Q7">
        <v>0</v>
      </c>
      <c r="R7">
        <v>0</v>
      </c>
    </row>
    <row r="8" spans="1:18">
      <c r="A8" t="str">
        <f>"140506"</f>
        <v>140506</v>
      </c>
      <c r="B8" t="s">
        <v>25</v>
      </c>
      <c r="C8" t="s">
        <v>19</v>
      </c>
      <c r="D8">
        <v>8438</v>
      </c>
      <c r="E8">
        <v>6521</v>
      </c>
      <c r="F8">
        <v>6164</v>
      </c>
      <c r="G8">
        <v>357</v>
      </c>
      <c r="H8">
        <v>357</v>
      </c>
      <c r="I8">
        <v>342</v>
      </c>
      <c r="J8">
        <v>9</v>
      </c>
      <c r="K8">
        <v>6</v>
      </c>
      <c r="L8">
        <v>0</v>
      </c>
      <c r="M8">
        <v>55</v>
      </c>
      <c r="N8">
        <v>6</v>
      </c>
      <c r="O8">
        <v>43</v>
      </c>
      <c r="P8">
        <v>6</v>
      </c>
      <c r="Q8">
        <v>0</v>
      </c>
      <c r="R8">
        <v>0</v>
      </c>
    </row>
    <row r="9" spans="1:18">
      <c r="A9" t="s">
        <v>26</v>
      </c>
      <c r="D9">
        <v>110910</v>
      </c>
      <c r="E9">
        <v>87176</v>
      </c>
      <c r="F9">
        <v>84407</v>
      </c>
      <c r="G9">
        <v>2769</v>
      </c>
      <c r="H9">
        <v>2765</v>
      </c>
      <c r="I9">
        <v>2559</v>
      </c>
      <c r="J9">
        <v>0</v>
      </c>
      <c r="K9">
        <v>206</v>
      </c>
      <c r="L9">
        <v>5</v>
      </c>
      <c r="M9">
        <v>1094</v>
      </c>
      <c r="N9">
        <v>103</v>
      </c>
      <c r="O9">
        <v>785</v>
      </c>
      <c r="P9">
        <v>206</v>
      </c>
      <c r="Q9">
        <v>1</v>
      </c>
      <c r="R9">
        <v>0</v>
      </c>
    </row>
    <row r="10" spans="1:18">
      <c r="A10" t="str">
        <f>"140801"</f>
        <v>140801</v>
      </c>
      <c r="B10" t="s">
        <v>27</v>
      </c>
      <c r="C10" t="s">
        <v>28</v>
      </c>
      <c r="D10">
        <v>51101</v>
      </c>
      <c r="E10">
        <v>40694</v>
      </c>
      <c r="F10">
        <v>40335</v>
      </c>
      <c r="G10">
        <v>359</v>
      </c>
      <c r="H10">
        <v>358</v>
      </c>
      <c r="I10">
        <v>293</v>
      </c>
      <c r="J10">
        <v>0</v>
      </c>
      <c r="K10">
        <v>65</v>
      </c>
      <c r="L10">
        <v>1</v>
      </c>
      <c r="M10">
        <v>644</v>
      </c>
      <c r="N10">
        <v>54</v>
      </c>
      <c r="O10">
        <v>525</v>
      </c>
      <c r="P10">
        <v>65</v>
      </c>
      <c r="Q10">
        <v>0</v>
      </c>
      <c r="R10">
        <v>0</v>
      </c>
    </row>
    <row r="11" spans="1:18">
      <c r="A11" t="str">
        <f>"140802"</f>
        <v>140802</v>
      </c>
      <c r="B11" t="s">
        <v>29</v>
      </c>
      <c r="C11" t="s">
        <v>28</v>
      </c>
      <c r="D11">
        <v>17837</v>
      </c>
      <c r="E11">
        <v>13450</v>
      </c>
      <c r="F11">
        <v>12848</v>
      </c>
      <c r="G11">
        <v>602</v>
      </c>
      <c r="H11">
        <v>601</v>
      </c>
      <c r="I11">
        <v>568</v>
      </c>
      <c r="J11">
        <v>0</v>
      </c>
      <c r="K11">
        <v>33</v>
      </c>
      <c r="L11">
        <v>1</v>
      </c>
      <c r="M11">
        <v>134</v>
      </c>
      <c r="N11">
        <v>10</v>
      </c>
      <c r="O11">
        <v>91</v>
      </c>
      <c r="P11">
        <v>33</v>
      </c>
      <c r="Q11">
        <v>0</v>
      </c>
      <c r="R11">
        <v>0</v>
      </c>
    </row>
    <row r="12" spans="1:18">
      <c r="A12" t="str">
        <f>"140803"</f>
        <v>140803</v>
      </c>
      <c r="B12" t="s">
        <v>30</v>
      </c>
      <c r="C12" t="s">
        <v>28</v>
      </c>
      <c r="D12">
        <v>14261</v>
      </c>
      <c r="E12">
        <v>11180</v>
      </c>
      <c r="F12">
        <v>10420</v>
      </c>
      <c r="G12">
        <v>760</v>
      </c>
      <c r="H12">
        <v>760</v>
      </c>
      <c r="I12">
        <v>725</v>
      </c>
      <c r="J12">
        <v>0</v>
      </c>
      <c r="K12">
        <v>35</v>
      </c>
      <c r="L12">
        <v>0</v>
      </c>
      <c r="M12">
        <v>113</v>
      </c>
      <c r="N12">
        <v>15</v>
      </c>
      <c r="O12">
        <v>63</v>
      </c>
      <c r="P12">
        <v>35</v>
      </c>
      <c r="Q12">
        <v>0</v>
      </c>
      <c r="R12">
        <v>0</v>
      </c>
    </row>
    <row r="13" spans="1:18">
      <c r="A13" t="str">
        <f>"140804"</f>
        <v>140804</v>
      </c>
      <c r="B13" t="s">
        <v>31</v>
      </c>
      <c r="C13" t="s">
        <v>28</v>
      </c>
      <c r="D13">
        <v>14376</v>
      </c>
      <c r="E13">
        <v>11404</v>
      </c>
      <c r="F13">
        <v>10763</v>
      </c>
      <c r="G13">
        <v>641</v>
      </c>
      <c r="H13">
        <v>641</v>
      </c>
      <c r="I13">
        <v>579</v>
      </c>
      <c r="J13">
        <v>0</v>
      </c>
      <c r="K13">
        <v>62</v>
      </c>
      <c r="L13">
        <v>0</v>
      </c>
      <c r="M13">
        <v>128</v>
      </c>
      <c r="N13">
        <v>10</v>
      </c>
      <c r="O13">
        <v>56</v>
      </c>
      <c r="P13">
        <v>62</v>
      </c>
      <c r="Q13">
        <v>0</v>
      </c>
      <c r="R13">
        <v>0</v>
      </c>
    </row>
    <row r="14" spans="1:18">
      <c r="A14" t="str">
        <f>"140805"</f>
        <v>140805</v>
      </c>
      <c r="B14" t="s">
        <v>32</v>
      </c>
      <c r="C14" t="s">
        <v>28</v>
      </c>
      <c r="D14">
        <v>13335</v>
      </c>
      <c r="E14">
        <v>10448</v>
      </c>
      <c r="F14">
        <v>10041</v>
      </c>
      <c r="G14">
        <v>407</v>
      </c>
      <c r="H14">
        <v>405</v>
      </c>
      <c r="I14">
        <v>394</v>
      </c>
      <c r="J14">
        <v>0</v>
      </c>
      <c r="K14">
        <v>11</v>
      </c>
      <c r="L14">
        <v>3</v>
      </c>
      <c r="M14">
        <v>75</v>
      </c>
      <c r="N14">
        <v>14</v>
      </c>
      <c r="O14">
        <v>50</v>
      </c>
      <c r="P14">
        <v>11</v>
      </c>
      <c r="Q14">
        <v>1</v>
      </c>
      <c r="R14">
        <v>0</v>
      </c>
    </row>
    <row r="15" spans="1:18">
      <c r="A15" t="s">
        <v>33</v>
      </c>
      <c r="D15">
        <v>77388</v>
      </c>
      <c r="E15">
        <v>62622</v>
      </c>
      <c r="F15">
        <v>60611</v>
      </c>
      <c r="G15">
        <v>2011</v>
      </c>
      <c r="H15">
        <v>2009</v>
      </c>
      <c r="I15">
        <v>1795</v>
      </c>
      <c r="J15">
        <v>0</v>
      </c>
      <c r="K15">
        <v>214</v>
      </c>
      <c r="L15">
        <v>2</v>
      </c>
      <c r="M15">
        <v>928</v>
      </c>
      <c r="N15">
        <v>92</v>
      </c>
      <c r="O15">
        <v>622</v>
      </c>
      <c r="P15">
        <v>214</v>
      </c>
      <c r="Q15">
        <v>0</v>
      </c>
      <c r="R15">
        <v>0</v>
      </c>
    </row>
    <row r="16" spans="1:18">
      <c r="A16" t="str">
        <f>"141401"</f>
        <v>141401</v>
      </c>
      <c r="B16" t="s">
        <v>34</v>
      </c>
      <c r="C16" t="s">
        <v>35</v>
      </c>
      <c r="D16">
        <v>27183</v>
      </c>
      <c r="E16">
        <v>21890</v>
      </c>
      <c r="F16">
        <v>21686</v>
      </c>
      <c r="G16">
        <v>204</v>
      </c>
      <c r="H16">
        <v>203</v>
      </c>
      <c r="I16">
        <v>142</v>
      </c>
      <c r="J16">
        <v>0</v>
      </c>
      <c r="K16">
        <v>61</v>
      </c>
      <c r="L16">
        <v>1</v>
      </c>
      <c r="M16">
        <v>455</v>
      </c>
      <c r="N16">
        <v>29</v>
      </c>
      <c r="O16">
        <v>365</v>
      </c>
      <c r="P16">
        <v>61</v>
      </c>
      <c r="Q16">
        <v>0</v>
      </c>
      <c r="R16">
        <v>0</v>
      </c>
    </row>
    <row r="17" spans="1:18">
      <c r="A17" t="str">
        <f>"141402"</f>
        <v>141402</v>
      </c>
      <c r="B17" t="s">
        <v>36</v>
      </c>
      <c r="C17" t="s">
        <v>35</v>
      </c>
      <c r="D17">
        <v>9980</v>
      </c>
      <c r="E17">
        <v>8096</v>
      </c>
      <c r="F17">
        <v>7268</v>
      </c>
      <c r="G17">
        <v>828</v>
      </c>
      <c r="H17">
        <v>828</v>
      </c>
      <c r="I17">
        <v>771</v>
      </c>
      <c r="J17">
        <v>0</v>
      </c>
      <c r="K17">
        <v>57</v>
      </c>
      <c r="L17">
        <v>0</v>
      </c>
      <c r="M17">
        <v>129</v>
      </c>
      <c r="N17">
        <v>6</v>
      </c>
      <c r="O17">
        <v>66</v>
      </c>
      <c r="P17">
        <v>57</v>
      </c>
      <c r="Q17">
        <v>0</v>
      </c>
      <c r="R17">
        <v>0</v>
      </c>
    </row>
    <row r="18" spans="1:18">
      <c r="A18" t="str">
        <f>"141403"</f>
        <v>141403</v>
      </c>
      <c r="B18" t="s">
        <v>37</v>
      </c>
      <c r="C18" t="s">
        <v>35</v>
      </c>
      <c r="D18">
        <v>5534</v>
      </c>
      <c r="E18">
        <v>4506</v>
      </c>
      <c r="F18">
        <v>4143</v>
      </c>
      <c r="G18">
        <v>363</v>
      </c>
      <c r="H18">
        <v>363</v>
      </c>
      <c r="I18">
        <v>335</v>
      </c>
      <c r="J18">
        <v>0</v>
      </c>
      <c r="K18">
        <v>28</v>
      </c>
      <c r="L18">
        <v>0</v>
      </c>
      <c r="M18">
        <v>75</v>
      </c>
      <c r="N18">
        <v>4</v>
      </c>
      <c r="O18">
        <v>43</v>
      </c>
      <c r="P18">
        <v>28</v>
      </c>
      <c r="Q18">
        <v>0</v>
      </c>
      <c r="R18">
        <v>0</v>
      </c>
    </row>
    <row r="19" spans="1:18">
      <c r="A19" t="str">
        <f>"141404"</f>
        <v>141404</v>
      </c>
      <c r="B19" t="s">
        <v>38</v>
      </c>
      <c r="C19" t="s">
        <v>35</v>
      </c>
      <c r="D19">
        <v>19571</v>
      </c>
      <c r="E19">
        <v>15747</v>
      </c>
      <c r="F19">
        <v>15549</v>
      </c>
      <c r="G19">
        <v>198</v>
      </c>
      <c r="H19">
        <v>198</v>
      </c>
      <c r="I19">
        <v>162</v>
      </c>
      <c r="J19">
        <v>0</v>
      </c>
      <c r="K19">
        <v>36</v>
      </c>
      <c r="L19">
        <v>0</v>
      </c>
      <c r="M19">
        <v>149</v>
      </c>
      <c r="N19">
        <v>36</v>
      </c>
      <c r="O19">
        <v>77</v>
      </c>
      <c r="P19">
        <v>36</v>
      </c>
      <c r="Q19">
        <v>0</v>
      </c>
      <c r="R19">
        <v>0</v>
      </c>
    </row>
    <row r="20" spans="1:18">
      <c r="A20" t="str">
        <f>"141405"</f>
        <v>141405</v>
      </c>
      <c r="B20" t="s">
        <v>39</v>
      </c>
      <c r="C20" t="s">
        <v>35</v>
      </c>
      <c r="D20">
        <v>8941</v>
      </c>
      <c r="E20">
        <v>7302</v>
      </c>
      <c r="F20">
        <v>7088</v>
      </c>
      <c r="G20">
        <v>214</v>
      </c>
      <c r="H20">
        <v>213</v>
      </c>
      <c r="I20">
        <v>193</v>
      </c>
      <c r="J20">
        <v>0</v>
      </c>
      <c r="K20">
        <v>20</v>
      </c>
      <c r="L20">
        <v>1</v>
      </c>
      <c r="M20">
        <v>76</v>
      </c>
      <c r="N20">
        <v>9</v>
      </c>
      <c r="O20">
        <v>47</v>
      </c>
      <c r="P20">
        <v>20</v>
      </c>
      <c r="Q20">
        <v>0</v>
      </c>
      <c r="R20">
        <v>0</v>
      </c>
    </row>
    <row r="21" spans="1:18">
      <c r="A21" t="str">
        <f>"141406"</f>
        <v>141406</v>
      </c>
      <c r="B21" t="s">
        <v>40</v>
      </c>
      <c r="C21" t="s">
        <v>35</v>
      </c>
      <c r="D21">
        <v>6179</v>
      </c>
      <c r="E21">
        <v>5081</v>
      </c>
      <c r="F21">
        <v>4877</v>
      </c>
      <c r="G21">
        <v>204</v>
      </c>
      <c r="H21">
        <v>204</v>
      </c>
      <c r="I21">
        <v>192</v>
      </c>
      <c r="J21">
        <v>0</v>
      </c>
      <c r="K21">
        <v>12</v>
      </c>
      <c r="L21">
        <v>0</v>
      </c>
      <c r="M21">
        <v>44</v>
      </c>
      <c r="N21">
        <v>8</v>
      </c>
      <c r="O21">
        <v>24</v>
      </c>
      <c r="P21">
        <v>12</v>
      </c>
      <c r="Q21">
        <v>0</v>
      </c>
      <c r="R21">
        <v>0</v>
      </c>
    </row>
    <row r="22" spans="1:18">
      <c r="A22" t="s">
        <v>41</v>
      </c>
      <c r="D22">
        <v>119872</v>
      </c>
      <c r="E22">
        <v>95541</v>
      </c>
      <c r="F22">
        <v>94038</v>
      </c>
      <c r="G22">
        <v>1503</v>
      </c>
      <c r="H22">
        <v>1498</v>
      </c>
      <c r="I22">
        <v>1376</v>
      </c>
      <c r="J22">
        <v>4</v>
      </c>
      <c r="K22">
        <v>118</v>
      </c>
      <c r="L22">
        <v>6</v>
      </c>
      <c r="M22">
        <v>878</v>
      </c>
      <c r="N22">
        <v>132</v>
      </c>
      <c r="O22">
        <v>628</v>
      </c>
      <c r="P22">
        <v>118</v>
      </c>
      <c r="Q22">
        <v>1</v>
      </c>
      <c r="R22">
        <v>0</v>
      </c>
    </row>
    <row r="23" spans="1:18">
      <c r="A23" t="str">
        <f>"141701"</f>
        <v>141701</v>
      </c>
      <c r="B23" t="s">
        <v>42</v>
      </c>
      <c r="C23" t="s">
        <v>43</v>
      </c>
      <c r="D23">
        <v>19352</v>
      </c>
      <c r="E23">
        <v>14959</v>
      </c>
      <c r="F23">
        <v>14746</v>
      </c>
      <c r="G23">
        <v>213</v>
      </c>
      <c r="H23">
        <v>211</v>
      </c>
      <c r="I23">
        <v>205</v>
      </c>
      <c r="J23">
        <v>0</v>
      </c>
      <c r="K23">
        <v>6</v>
      </c>
      <c r="L23">
        <v>2</v>
      </c>
      <c r="M23">
        <v>124</v>
      </c>
      <c r="N23">
        <v>16</v>
      </c>
      <c r="O23">
        <v>102</v>
      </c>
      <c r="P23">
        <v>6</v>
      </c>
      <c r="Q23">
        <v>0</v>
      </c>
      <c r="R23">
        <v>0</v>
      </c>
    </row>
    <row r="24" spans="1:18">
      <c r="A24" t="str">
        <f>"141702"</f>
        <v>141702</v>
      </c>
      <c r="B24" t="s">
        <v>44</v>
      </c>
      <c r="C24" t="s">
        <v>43</v>
      </c>
      <c r="D24">
        <v>42952</v>
      </c>
      <c r="E24">
        <v>34737</v>
      </c>
      <c r="F24">
        <v>34223</v>
      </c>
      <c r="G24">
        <v>514</v>
      </c>
      <c r="H24">
        <v>512</v>
      </c>
      <c r="I24">
        <v>444</v>
      </c>
      <c r="J24">
        <v>0</v>
      </c>
      <c r="K24">
        <v>68</v>
      </c>
      <c r="L24">
        <v>3</v>
      </c>
      <c r="M24">
        <v>433</v>
      </c>
      <c r="N24">
        <v>61</v>
      </c>
      <c r="O24">
        <v>304</v>
      </c>
      <c r="P24">
        <v>68</v>
      </c>
      <c r="Q24">
        <v>1</v>
      </c>
      <c r="R24">
        <v>0</v>
      </c>
    </row>
    <row r="25" spans="1:18">
      <c r="A25" t="str">
        <f>"141703"</f>
        <v>141703</v>
      </c>
      <c r="B25" t="s">
        <v>45</v>
      </c>
      <c r="C25" t="s">
        <v>43</v>
      </c>
      <c r="D25">
        <v>11591</v>
      </c>
      <c r="E25">
        <v>9258</v>
      </c>
      <c r="F25">
        <v>9125</v>
      </c>
      <c r="G25">
        <v>133</v>
      </c>
      <c r="H25">
        <v>133</v>
      </c>
      <c r="I25">
        <v>122</v>
      </c>
      <c r="J25">
        <v>0</v>
      </c>
      <c r="K25">
        <v>11</v>
      </c>
      <c r="L25">
        <v>0</v>
      </c>
      <c r="M25">
        <v>58</v>
      </c>
      <c r="N25">
        <v>11</v>
      </c>
      <c r="O25">
        <v>36</v>
      </c>
      <c r="P25">
        <v>11</v>
      </c>
      <c r="Q25">
        <v>0</v>
      </c>
      <c r="R25">
        <v>0</v>
      </c>
    </row>
    <row r="26" spans="1:18">
      <c r="A26" t="str">
        <f>"141704"</f>
        <v>141704</v>
      </c>
      <c r="B26" t="s">
        <v>46</v>
      </c>
      <c r="C26" t="s">
        <v>43</v>
      </c>
      <c r="D26">
        <v>15469</v>
      </c>
      <c r="E26">
        <v>12623</v>
      </c>
      <c r="F26">
        <v>12520</v>
      </c>
      <c r="G26">
        <v>103</v>
      </c>
      <c r="H26">
        <v>103</v>
      </c>
      <c r="I26">
        <v>77</v>
      </c>
      <c r="J26">
        <v>0</v>
      </c>
      <c r="K26">
        <v>26</v>
      </c>
      <c r="L26">
        <v>0</v>
      </c>
      <c r="M26">
        <v>146</v>
      </c>
      <c r="N26">
        <v>20</v>
      </c>
      <c r="O26">
        <v>100</v>
      </c>
      <c r="P26">
        <v>26</v>
      </c>
      <c r="Q26">
        <v>0</v>
      </c>
      <c r="R26">
        <v>0</v>
      </c>
    </row>
    <row r="27" spans="1:18">
      <c r="A27" t="str">
        <f>"141705"</f>
        <v>141705</v>
      </c>
      <c r="B27" t="s">
        <v>47</v>
      </c>
      <c r="C27" t="s">
        <v>43</v>
      </c>
      <c r="D27">
        <v>8178</v>
      </c>
      <c r="E27">
        <v>6481</v>
      </c>
      <c r="F27">
        <v>6429</v>
      </c>
      <c r="G27">
        <v>52</v>
      </c>
      <c r="H27">
        <v>51</v>
      </c>
      <c r="I27">
        <v>50</v>
      </c>
      <c r="J27">
        <v>1</v>
      </c>
      <c r="K27">
        <v>0</v>
      </c>
      <c r="L27">
        <v>1</v>
      </c>
      <c r="M27">
        <v>24</v>
      </c>
      <c r="N27">
        <v>8</v>
      </c>
      <c r="O27">
        <v>16</v>
      </c>
      <c r="P27">
        <v>0</v>
      </c>
      <c r="Q27">
        <v>0</v>
      </c>
      <c r="R27">
        <v>0</v>
      </c>
    </row>
    <row r="28" spans="1:18">
      <c r="A28" t="str">
        <f>"141706"</f>
        <v>141706</v>
      </c>
      <c r="B28" t="s">
        <v>48</v>
      </c>
      <c r="C28" t="s">
        <v>43</v>
      </c>
      <c r="D28">
        <v>3627</v>
      </c>
      <c r="E28">
        <v>2878</v>
      </c>
      <c r="F28">
        <v>2864</v>
      </c>
      <c r="G28">
        <v>14</v>
      </c>
      <c r="H28">
        <v>14</v>
      </c>
      <c r="I28">
        <v>14</v>
      </c>
      <c r="J28">
        <v>0</v>
      </c>
      <c r="K28">
        <v>0</v>
      </c>
      <c r="L28">
        <v>0</v>
      </c>
      <c r="M28">
        <v>8</v>
      </c>
      <c r="N28">
        <v>0</v>
      </c>
      <c r="O28">
        <v>8</v>
      </c>
      <c r="P28">
        <v>0</v>
      </c>
      <c r="Q28">
        <v>0</v>
      </c>
      <c r="R28">
        <v>0</v>
      </c>
    </row>
    <row r="29" spans="1:18">
      <c r="A29" t="str">
        <f>"141707"</f>
        <v>141707</v>
      </c>
      <c r="B29" t="s">
        <v>49</v>
      </c>
      <c r="C29" t="s">
        <v>43</v>
      </c>
      <c r="D29">
        <v>6336</v>
      </c>
      <c r="E29">
        <v>5121</v>
      </c>
      <c r="F29">
        <v>5075</v>
      </c>
      <c r="G29">
        <v>46</v>
      </c>
      <c r="H29">
        <v>46</v>
      </c>
      <c r="I29">
        <v>42</v>
      </c>
      <c r="J29">
        <v>3</v>
      </c>
      <c r="K29">
        <v>1</v>
      </c>
      <c r="L29">
        <v>0</v>
      </c>
      <c r="M29">
        <v>33</v>
      </c>
      <c r="N29">
        <v>7</v>
      </c>
      <c r="O29">
        <v>25</v>
      </c>
      <c r="P29">
        <v>1</v>
      </c>
      <c r="Q29">
        <v>0</v>
      </c>
      <c r="R29">
        <v>0</v>
      </c>
    </row>
    <row r="30" spans="1:18">
      <c r="A30" t="str">
        <f>"141708"</f>
        <v>141708</v>
      </c>
      <c r="B30" t="s">
        <v>50</v>
      </c>
      <c r="C30" t="s">
        <v>43</v>
      </c>
      <c r="D30">
        <v>12367</v>
      </c>
      <c r="E30">
        <v>9484</v>
      </c>
      <c r="F30">
        <v>9056</v>
      </c>
      <c r="G30">
        <v>428</v>
      </c>
      <c r="H30">
        <v>428</v>
      </c>
      <c r="I30">
        <v>422</v>
      </c>
      <c r="J30">
        <v>0</v>
      </c>
      <c r="K30">
        <v>6</v>
      </c>
      <c r="L30">
        <v>0</v>
      </c>
      <c r="M30">
        <v>52</v>
      </c>
      <c r="N30">
        <v>9</v>
      </c>
      <c r="O30">
        <v>37</v>
      </c>
      <c r="P30">
        <v>6</v>
      </c>
      <c r="Q30">
        <v>0</v>
      </c>
      <c r="R30">
        <v>0</v>
      </c>
    </row>
    <row r="31" spans="1:18">
      <c r="A31" t="s">
        <v>51</v>
      </c>
      <c r="D31">
        <v>171576</v>
      </c>
      <c r="E31">
        <v>132078</v>
      </c>
      <c r="F31">
        <v>129028</v>
      </c>
      <c r="G31">
        <v>3050</v>
      </c>
      <c r="H31">
        <v>3032</v>
      </c>
      <c r="I31">
        <v>2848</v>
      </c>
      <c r="J31">
        <v>0</v>
      </c>
      <c r="K31">
        <v>184</v>
      </c>
      <c r="L31">
        <v>18</v>
      </c>
      <c r="M31">
        <v>1351</v>
      </c>
      <c r="N31">
        <v>262</v>
      </c>
      <c r="O31">
        <v>905</v>
      </c>
      <c r="P31">
        <v>184</v>
      </c>
      <c r="Q31">
        <v>0</v>
      </c>
      <c r="R31">
        <v>0</v>
      </c>
    </row>
    <row r="32" spans="1:18">
      <c r="A32" t="str">
        <f>"141801"</f>
        <v>141801</v>
      </c>
      <c r="B32" t="s">
        <v>52</v>
      </c>
      <c r="C32" t="s">
        <v>53</v>
      </c>
      <c r="D32">
        <v>25794</v>
      </c>
      <c r="E32">
        <v>20576</v>
      </c>
      <c r="F32">
        <v>20245</v>
      </c>
      <c r="G32">
        <v>331</v>
      </c>
      <c r="H32">
        <v>331</v>
      </c>
      <c r="I32">
        <v>281</v>
      </c>
      <c r="J32">
        <v>0</v>
      </c>
      <c r="K32">
        <v>50</v>
      </c>
      <c r="L32">
        <v>0</v>
      </c>
      <c r="M32">
        <v>242</v>
      </c>
      <c r="N32">
        <v>75</v>
      </c>
      <c r="O32">
        <v>117</v>
      </c>
      <c r="P32">
        <v>50</v>
      </c>
      <c r="Q32">
        <v>0</v>
      </c>
      <c r="R32">
        <v>0</v>
      </c>
    </row>
    <row r="33" spans="1:18">
      <c r="A33" t="str">
        <f>"141802"</f>
        <v>141802</v>
      </c>
      <c r="B33" t="s">
        <v>54</v>
      </c>
      <c r="C33" t="s">
        <v>53</v>
      </c>
      <c r="D33">
        <v>23765</v>
      </c>
      <c r="E33">
        <v>19255</v>
      </c>
      <c r="F33">
        <v>18716</v>
      </c>
      <c r="G33">
        <v>539</v>
      </c>
      <c r="H33">
        <v>533</v>
      </c>
      <c r="I33">
        <v>475</v>
      </c>
      <c r="J33">
        <v>0</v>
      </c>
      <c r="K33">
        <v>58</v>
      </c>
      <c r="L33">
        <v>6</v>
      </c>
      <c r="M33">
        <v>276</v>
      </c>
      <c r="N33">
        <v>86</v>
      </c>
      <c r="O33">
        <v>132</v>
      </c>
      <c r="P33">
        <v>58</v>
      </c>
      <c r="Q33">
        <v>0</v>
      </c>
      <c r="R33">
        <v>0</v>
      </c>
    </row>
    <row r="34" spans="1:18">
      <c r="A34" t="str">
        <f>"141803"</f>
        <v>141803</v>
      </c>
      <c r="B34" t="s">
        <v>55</v>
      </c>
      <c r="C34" t="s">
        <v>53</v>
      </c>
      <c r="D34">
        <v>24390</v>
      </c>
      <c r="E34">
        <v>17590</v>
      </c>
      <c r="F34">
        <v>17037</v>
      </c>
      <c r="G34">
        <v>553</v>
      </c>
      <c r="H34">
        <v>549</v>
      </c>
      <c r="I34">
        <v>539</v>
      </c>
      <c r="J34">
        <v>0</v>
      </c>
      <c r="K34">
        <v>10</v>
      </c>
      <c r="L34">
        <v>4</v>
      </c>
      <c r="M34">
        <v>146</v>
      </c>
      <c r="N34">
        <v>12</v>
      </c>
      <c r="O34">
        <v>124</v>
      </c>
      <c r="P34">
        <v>10</v>
      </c>
      <c r="Q34">
        <v>0</v>
      </c>
      <c r="R34">
        <v>0</v>
      </c>
    </row>
    <row r="35" spans="1:18">
      <c r="A35" t="str">
        <f>"141804"</f>
        <v>141804</v>
      </c>
      <c r="B35" t="s">
        <v>56</v>
      </c>
      <c r="C35" t="s">
        <v>53</v>
      </c>
      <c r="D35">
        <v>75976</v>
      </c>
      <c r="E35">
        <v>57592</v>
      </c>
      <c r="F35">
        <v>56562</v>
      </c>
      <c r="G35">
        <v>1030</v>
      </c>
      <c r="H35">
        <v>1022</v>
      </c>
      <c r="I35">
        <v>988</v>
      </c>
      <c r="J35">
        <v>0</v>
      </c>
      <c r="K35">
        <v>34</v>
      </c>
      <c r="L35">
        <v>8</v>
      </c>
      <c r="M35">
        <v>548</v>
      </c>
      <c r="N35">
        <v>79</v>
      </c>
      <c r="O35">
        <v>435</v>
      </c>
      <c r="P35">
        <v>34</v>
      </c>
      <c r="Q35">
        <v>0</v>
      </c>
      <c r="R35">
        <v>0</v>
      </c>
    </row>
    <row r="36" spans="1:18">
      <c r="A36" t="str">
        <f>"141805"</f>
        <v>141805</v>
      </c>
      <c r="B36" t="s">
        <v>57</v>
      </c>
      <c r="C36" t="s">
        <v>53</v>
      </c>
      <c r="D36">
        <v>10546</v>
      </c>
      <c r="E36">
        <v>8220</v>
      </c>
      <c r="F36">
        <v>7913</v>
      </c>
      <c r="G36">
        <v>307</v>
      </c>
      <c r="H36">
        <v>307</v>
      </c>
      <c r="I36">
        <v>297</v>
      </c>
      <c r="J36">
        <v>0</v>
      </c>
      <c r="K36">
        <v>10</v>
      </c>
      <c r="L36">
        <v>0</v>
      </c>
      <c r="M36">
        <v>45</v>
      </c>
      <c r="N36">
        <v>4</v>
      </c>
      <c r="O36">
        <v>31</v>
      </c>
      <c r="P36">
        <v>10</v>
      </c>
      <c r="Q36">
        <v>0</v>
      </c>
      <c r="R36">
        <v>0</v>
      </c>
    </row>
    <row r="37" spans="1:18">
      <c r="A37" t="str">
        <f>"141806"</f>
        <v>141806</v>
      </c>
      <c r="B37" t="s">
        <v>58</v>
      </c>
      <c r="C37" t="s">
        <v>53</v>
      </c>
      <c r="D37">
        <v>11105</v>
      </c>
      <c r="E37">
        <v>8845</v>
      </c>
      <c r="F37">
        <v>8555</v>
      </c>
      <c r="G37">
        <v>290</v>
      </c>
      <c r="H37">
        <v>290</v>
      </c>
      <c r="I37">
        <v>268</v>
      </c>
      <c r="J37">
        <v>0</v>
      </c>
      <c r="K37">
        <v>22</v>
      </c>
      <c r="L37">
        <v>0</v>
      </c>
      <c r="M37">
        <v>94</v>
      </c>
      <c r="N37">
        <v>6</v>
      </c>
      <c r="O37">
        <v>66</v>
      </c>
      <c r="P37">
        <v>22</v>
      </c>
      <c r="Q37">
        <v>0</v>
      </c>
      <c r="R37">
        <v>0</v>
      </c>
    </row>
    <row r="38" spans="1:18">
      <c r="A38" t="s">
        <v>59</v>
      </c>
      <c r="D38">
        <v>155712</v>
      </c>
      <c r="E38">
        <v>123624</v>
      </c>
      <c r="F38">
        <v>121016</v>
      </c>
      <c r="G38">
        <v>2608</v>
      </c>
      <c r="H38">
        <v>2593</v>
      </c>
      <c r="I38">
        <v>2476</v>
      </c>
      <c r="J38">
        <v>0</v>
      </c>
      <c r="K38">
        <v>117</v>
      </c>
      <c r="L38">
        <v>16</v>
      </c>
      <c r="M38">
        <v>1486</v>
      </c>
      <c r="N38">
        <v>189</v>
      </c>
      <c r="O38">
        <v>1180</v>
      </c>
      <c r="P38">
        <v>117</v>
      </c>
      <c r="Q38">
        <v>1</v>
      </c>
      <c r="R38">
        <v>0</v>
      </c>
    </row>
    <row r="39" spans="1:18">
      <c r="A39" t="str">
        <f>"142101"</f>
        <v>142101</v>
      </c>
      <c r="B39" t="s">
        <v>60</v>
      </c>
      <c r="C39" t="s">
        <v>61</v>
      </c>
      <c r="D39">
        <v>21897</v>
      </c>
      <c r="E39">
        <v>17857</v>
      </c>
      <c r="F39">
        <v>17747</v>
      </c>
      <c r="G39">
        <v>110</v>
      </c>
      <c r="H39">
        <v>110</v>
      </c>
      <c r="I39">
        <v>104</v>
      </c>
      <c r="J39">
        <v>0</v>
      </c>
      <c r="K39">
        <v>6</v>
      </c>
      <c r="L39">
        <v>0</v>
      </c>
      <c r="M39">
        <v>239</v>
      </c>
      <c r="N39">
        <v>24</v>
      </c>
      <c r="O39">
        <v>209</v>
      </c>
      <c r="P39">
        <v>6</v>
      </c>
      <c r="Q39">
        <v>0</v>
      </c>
      <c r="R39">
        <v>0</v>
      </c>
    </row>
    <row r="40" spans="1:18">
      <c r="A40" t="str">
        <f>"142102"</f>
        <v>142102</v>
      </c>
      <c r="B40" t="s">
        <v>62</v>
      </c>
      <c r="C40" t="s">
        <v>61</v>
      </c>
      <c r="D40">
        <v>57199</v>
      </c>
      <c r="E40">
        <v>45674</v>
      </c>
      <c r="F40">
        <v>45389</v>
      </c>
      <c r="G40">
        <v>285</v>
      </c>
      <c r="H40">
        <v>284</v>
      </c>
      <c r="I40">
        <v>259</v>
      </c>
      <c r="J40">
        <v>0</v>
      </c>
      <c r="K40">
        <v>25</v>
      </c>
      <c r="L40">
        <v>1</v>
      </c>
      <c r="M40">
        <v>557</v>
      </c>
      <c r="N40">
        <v>67</v>
      </c>
      <c r="O40">
        <v>465</v>
      </c>
      <c r="P40">
        <v>25</v>
      </c>
      <c r="Q40">
        <v>0</v>
      </c>
      <c r="R40">
        <v>0</v>
      </c>
    </row>
    <row r="41" spans="1:18">
      <c r="A41" t="str">
        <f>"142103"</f>
        <v>142103</v>
      </c>
      <c r="B41" t="s">
        <v>63</v>
      </c>
      <c r="C41" t="s">
        <v>61</v>
      </c>
      <c r="D41">
        <v>25129</v>
      </c>
      <c r="E41">
        <v>19801</v>
      </c>
      <c r="F41">
        <v>19208</v>
      </c>
      <c r="G41">
        <v>593</v>
      </c>
      <c r="H41">
        <v>592</v>
      </c>
      <c r="I41">
        <v>547</v>
      </c>
      <c r="J41">
        <v>0</v>
      </c>
      <c r="K41">
        <v>45</v>
      </c>
      <c r="L41">
        <v>2</v>
      </c>
      <c r="M41">
        <v>244</v>
      </c>
      <c r="N41">
        <v>53</v>
      </c>
      <c r="O41">
        <v>146</v>
      </c>
      <c r="P41">
        <v>45</v>
      </c>
      <c r="Q41">
        <v>1</v>
      </c>
      <c r="R41">
        <v>0</v>
      </c>
    </row>
    <row r="42" spans="1:18">
      <c r="A42" t="str">
        <f>"142104"</f>
        <v>142104</v>
      </c>
      <c r="B42" t="s">
        <v>64</v>
      </c>
      <c r="C42" t="s">
        <v>61</v>
      </c>
      <c r="D42">
        <v>17269</v>
      </c>
      <c r="E42">
        <v>13488</v>
      </c>
      <c r="F42">
        <v>13166</v>
      </c>
      <c r="G42">
        <v>322</v>
      </c>
      <c r="H42">
        <v>315</v>
      </c>
      <c r="I42">
        <v>310</v>
      </c>
      <c r="J42">
        <v>0</v>
      </c>
      <c r="K42">
        <v>5</v>
      </c>
      <c r="L42">
        <v>7</v>
      </c>
      <c r="M42">
        <v>148</v>
      </c>
      <c r="N42">
        <v>19</v>
      </c>
      <c r="O42">
        <v>124</v>
      </c>
      <c r="P42">
        <v>5</v>
      </c>
      <c r="Q42">
        <v>0</v>
      </c>
      <c r="R42">
        <v>0</v>
      </c>
    </row>
    <row r="43" spans="1:18">
      <c r="A43" t="str">
        <f>"142105"</f>
        <v>142105</v>
      </c>
      <c r="B43" t="s">
        <v>65</v>
      </c>
      <c r="C43" t="s">
        <v>61</v>
      </c>
      <c r="D43">
        <v>13186</v>
      </c>
      <c r="E43">
        <v>10196</v>
      </c>
      <c r="F43">
        <v>9366</v>
      </c>
      <c r="G43">
        <v>830</v>
      </c>
      <c r="H43">
        <v>825</v>
      </c>
      <c r="I43">
        <v>806</v>
      </c>
      <c r="J43">
        <v>0</v>
      </c>
      <c r="K43">
        <v>19</v>
      </c>
      <c r="L43">
        <v>5</v>
      </c>
      <c r="M43">
        <v>87</v>
      </c>
      <c r="N43">
        <v>7</v>
      </c>
      <c r="O43">
        <v>61</v>
      </c>
      <c r="P43">
        <v>19</v>
      </c>
      <c r="Q43">
        <v>0</v>
      </c>
      <c r="R43">
        <v>0</v>
      </c>
    </row>
    <row r="44" spans="1:18">
      <c r="A44" t="str">
        <f>"142106"</f>
        <v>142106</v>
      </c>
      <c r="B44" t="s">
        <v>66</v>
      </c>
      <c r="C44" t="s">
        <v>61</v>
      </c>
      <c r="D44">
        <v>21032</v>
      </c>
      <c r="E44">
        <v>16608</v>
      </c>
      <c r="F44">
        <v>16140</v>
      </c>
      <c r="G44">
        <v>468</v>
      </c>
      <c r="H44">
        <v>467</v>
      </c>
      <c r="I44">
        <v>450</v>
      </c>
      <c r="J44">
        <v>0</v>
      </c>
      <c r="K44">
        <v>17</v>
      </c>
      <c r="L44">
        <v>1</v>
      </c>
      <c r="M44">
        <v>211</v>
      </c>
      <c r="N44">
        <v>19</v>
      </c>
      <c r="O44">
        <v>175</v>
      </c>
      <c r="P44">
        <v>17</v>
      </c>
      <c r="Q44">
        <v>0</v>
      </c>
      <c r="R44">
        <v>0</v>
      </c>
    </row>
    <row r="45" spans="1:18">
      <c r="A45" t="s">
        <v>67</v>
      </c>
      <c r="D45">
        <v>111124</v>
      </c>
      <c r="E45">
        <v>87594</v>
      </c>
      <c r="F45">
        <v>85302</v>
      </c>
      <c r="G45">
        <v>2292</v>
      </c>
      <c r="H45">
        <v>2282</v>
      </c>
      <c r="I45">
        <v>2138</v>
      </c>
      <c r="J45">
        <v>0</v>
      </c>
      <c r="K45">
        <v>144</v>
      </c>
      <c r="L45">
        <v>10</v>
      </c>
      <c r="M45">
        <v>932</v>
      </c>
      <c r="N45">
        <v>190</v>
      </c>
      <c r="O45">
        <v>598</v>
      </c>
      <c r="P45">
        <v>144</v>
      </c>
      <c r="Q45">
        <v>0</v>
      </c>
      <c r="R45">
        <v>0</v>
      </c>
    </row>
    <row r="46" spans="1:18">
      <c r="A46" t="str">
        <f>"143201"</f>
        <v>143201</v>
      </c>
      <c r="B46" t="s">
        <v>68</v>
      </c>
      <c r="C46" t="s">
        <v>69</v>
      </c>
      <c r="D46">
        <v>20959</v>
      </c>
      <c r="E46">
        <v>16765</v>
      </c>
      <c r="F46">
        <v>16510</v>
      </c>
      <c r="G46">
        <v>255</v>
      </c>
      <c r="H46">
        <v>255</v>
      </c>
      <c r="I46">
        <v>208</v>
      </c>
      <c r="J46">
        <v>0</v>
      </c>
      <c r="K46">
        <v>47</v>
      </c>
      <c r="L46">
        <v>0</v>
      </c>
      <c r="M46">
        <v>213</v>
      </c>
      <c r="N46">
        <v>62</v>
      </c>
      <c r="O46">
        <v>104</v>
      </c>
      <c r="P46">
        <v>47</v>
      </c>
      <c r="Q46">
        <v>0</v>
      </c>
      <c r="R46">
        <v>0</v>
      </c>
    </row>
    <row r="47" spans="1:18">
      <c r="A47" t="str">
        <f>"143202"</f>
        <v>143202</v>
      </c>
      <c r="B47" t="s">
        <v>70</v>
      </c>
      <c r="C47" t="s">
        <v>69</v>
      </c>
      <c r="D47">
        <v>10251</v>
      </c>
      <c r="E47">
        <v>8236</v>
      </c>
      <c r="F47">
        <v>7902</v>
      </c>
      <c r="G47">
        <v>334</v>
      </c>
      <c r="H47">
        <v>330</v>
      </c>
      <c r="I47">
        <v>324</v>
      </c>
      <c r="J47">
        <v>0</v>
      </c>
      <c r="K47">
        <v>6</v>
      </c>
      <c r="L47">
        <v>4</v>
      </c>
      <c r="M47">
        <v>66</v>
      </c>
      <c r="N47">
        <v>15</v>
      </c>
      <c r="O47">
        <v>45</v>
      </c>
      <c r="P47">
        <v>6</v>
      </c>
      <c r="Q47">
        <v>0</v>
      </c>
      <c r="R47">
        <v>0</v>
      </c>
    </row>
    <row r="48" spans="1:18">
      <c r="A48" t="str">
        <f>"143203"</f>
        <v>143203</v>
      </c>
      <c r="B48" t="s">
        <v>71</v>
      </c>
      <c r="C48" t="s">
        <v>69</v>
      </c>
      <c r="D48">
        <v>4354</v>
      </c>
      <c r="E48">
        <v>3540</v>
      </c>
      <c r="F48">
        <v>3385</v>
      </c>
      <c r="G48">
        <v>155</v>
      </c>
      <c r="H48">
        <v>153</v>
      </c>
      <c r="I48">
        <v>144</v>
      </c>
      <c r="J48">
        <v>0</v>
      </c>
      <c r="K48">
        <v>9</v>
      </c>
      <c r="L48">
        <v>2</v>
      </c>
      <c r="M48">
        <v>26</v>
      </c>
      <c r="N48">
        <v>4</v>
      </c>
      <c r="O48">
        <v>13</v>
      </c>
      <c r="P48">
        <v>9</v>
      </c>
      <c r="Q48">
        <v>0</v>
      </c>
      <c r="R48">
        <v>0</v>
      </c>
    </row>
    <row r="49" spans="1:18">
      <c r="A49" t="str">
        <f>"143204"</f>
        <v>143204</v>
      </c>
      <c r="B49" t="s">
        <v>72</v>
      </c>
      <c r="C49" t="s">
        <v>69</v>
      </c>
      <c r="D49">
        <v>9652</v>
      </c>
      <c r="E49">
        <v>7713</v>
      </c>
      <c r="F49">
        <v>7476</v>
      </c>
      <c r="G49">
        <v>237</v>
      </c>
      <c r="H49">
        <v>237</v>
      </c>
      <c r="I49">
        <v>217</v>
      </c>
      <c r="J49">
        <v>0</v>
      </c>
      <c r="K49">
        <v>20</v>
      </c>
      <c r="L49">
        <v>0</v>
      </c>
      <c r="M49">
        <v>84</v>
      </c>
      <c r="N49">
        <v>8</v>
      </c>
      <c r="O49">
        <v>56</v>
      </c>
      <c r="P49">
        <v>20</v>
      </c>
      <c r="Q49">
        <v>0</v>
      </c>
      <c r="R49">
        <v>0</v>
      </c>
    </row>
    <row r="50" spans="1:18">
      <c r="A50" t="str">
        <f>"143205"</f>
        <v>143205</v>
      </c>
      <c r="B50" t="s">
        <v>73</v>
      </c>
      <c r="C50" t="s">
        <v>69</v>
      </c>
      <c r="D50">
        <v>25094</v>
      </c>
      <c r="E50">
        <v>19569</v>
      </c>
      <c r="F50">
        <v>18897</v>
      </c>
      <c r="G50">
        <v>672</v>
      </c>
      <c r="H50">
        <v>668</v>
      </c>
      <c r="I50">
        <v>628</v>
      </c>
      <c r="J50">
        <v>0</v>
      </c>
      <c r="K50">
        <v>40</v>
      </c>
      <c r="L50">
        <v>4</v>
      </c>
      <c r="M50">
        <v>307</v>
      </c>
      <c r="N50">
        <v>63</v>
      </c>
      <c r="O50">
        <v>204</v>
      </c>
      <c r="P50">
        <v>40</v>
      </c>
      <c r="Q50">
        <v>0</v>
      </c>
      <c r="R50">
        <v>0</v>
      </c>
    </row>
    <row r="51" spans="1:18">
      <c r="A51" t="str">
        <f>"143206"</f>
        <v>143206</v>
      </c>
      <c r="B51" t="s">
        <v>74</v>
      </c>
      <c r="C51" t="s">
        <v>69</v>
      </c>
      <c r="D51">
        <v>23068</v>
      </c>
      <c r="E51">
        <v>18007</v>
      </c>
      <c r="F51">
        <v>17743</v>
      </c>
      <c r="G51">
        <v>264</v>
      </c>
      <c r="H51">
        <v>264</v>
      </c>
      <c r="I51">
        <v>248</v>
      </c>
      <c r="J51">
        <v>0</v>
      </c>
      <c r="K51">
        <v>16</v>
      </c>
      <c r="L51">
        <v>0</v>
      </c>
      <c r="M51">
        <v>147</v>
      </c>
      <c r="N51">
        <v>18</v>
      </c>
      <c r="O51">
        <v>113</v>
      </c>
      <c r="P51">
        <v>16</v>
      </c>
      <c r="Q51">
        <v>0</v>
      </c>
      <c r="R51">
        <v>0</v>
      </c>
    </row>
    <row r="52" spans="1:18">
      <c r="A52" t="str">
        <f>"143207"</f>
        <v>143207</v>
      </c>
      <c r="B52" t="s">
        <v>75</v>
      </c>
      <c r="C52" t="s">
        <v>69</v>
      </c>
      <c r="D52">
        <v>17746</v>
      </c>
      <c r="E52">
        <v>13764</v>
      </c>
      <c r="F52">
        <v>13389</v>
      </c>
      <c r="G52">
        <v>375</v>
      </c>
      <c r="H52">
        <v>375</v>
      </c>
      <c r="I52">
        <v>369</v>
      </c>
      <c r="J52">
        <v>0</v>
      </c>
      <c r="K52">
        <v>6</v>
      </c>
      <c r="L52">
        <v>0</v>
      </c>
      <c r="M52">
        <v>89</v>
      </c>
      <c r="N52">
        <v>20</v>
      </c>
      <c r="O52">
        <v>63</v>
      </c>
      <c r="P52">
        <v>6</v>
      </c>
      <c r="Q52">
        <v>0</v>
      </c>
      <c r="R52">
        <v>0</v>
      </c>
    </row>
    <row r="53" spans="1:18">
      <c r="A53" t="s">
        <v>76</v>
      </c>
      <c r="D53">
        <v>232728</v>
      </c>
      <c r="E53">
        <v>179611</v>
      </c>
      <c r="F53">
        <v>177039</v>
      </c>
      <c r="G53">
        <v>2572</v>
      </c>
      <c r="H53">
        <v>2563</v>
      </c>
      <c r="I53">
        <v>2330</v>
      </c>
      <c r="J53">
        <v>7</v>
      </c>
      <c r="K53">
        <v>226</v>
      </c>
      <c r="L53">
        <v>9</v>
      </c>
      <c r="M53">
        <v>1430</v>
      </c>
      <c r="N53">
        <v>204</v>
      </c>
      <c r="O53">
        <v>1000</v>
      </c>
      <c r="P53">
        <v>226</v>
      </c>
      <c r="Q53">
        <v>0</v>
      </c>
      <c r="R53">
        <v>0</v>
      </c>
    </row>
    <row r="54" spans="1:18">
      <c r="A54" t="str">
        <f>"143401"</f>
        <v>143401</v>
      </c>
      <c r="B54" t="s">
        <v>77</v>
      </c>
      <c r="C54" t="s">
        <v>78</v>
      </c>
      <c r="D54">
        <v>22302</v>
      </c>
      <c r="E54">
        <v>17122</v>
      </c>
      <c r="F54">
        <v>16920</v>
      </c>
      <c r="G54">
        <v>202</v>
      </c>
      <c r="H54">
        <v>201</v>
      </c>
      <c r="I54">
        <v>187</v>
      </c>
      <c r="J54">
        <v>0</v>
      </c>
      <c r="K54">
        <v>14</v>
      </c>
      <c r="L54">
        <v>1</v>
      </c>
      <c r="M54">
        <v>124</v>
      </c>
      <c r="N54">
        <v>16</v>
      </c>
      <c r="O54">
        <v>94</v>
      </c>
      <c r="P54">
        <v>14</v>
      </c>
      <c r="Q54">
        <v>0</v>
      </c>
      <c r="R54">
        <v>0</v>
      </c>
    </row>
    <row r="55" spans="1:18">
      <c r="A55" t="str">
        <f>"143402"</f>
        <v>143402</v>
      </c>
      <c r="B55" t="s">
        <v>79</v>
      </c>
      <c r="C55" t="s">
        <v>78</v>
      </c>
      <c r="D55">
        <v>30916</v>
      </c>
      <c r="E55">
        <v>23145</v>
      </c>
      <c r="F55">
        <v>22790</v>
      </c>
      <c r="G55">
        <v>355</v>
      </c>
      <c r="H55">
        <v>355</v>
      </c>
      <c r="I55">
        <v>337</v>
      </c>
      <c r="J55">
        <v>0</v>
      </c>
      <c r="K55">
        <v>18</v>
      </c>
      <c r="L55">
        <v>0</v>
      </c>
      <c r="M55">
        <v>168</v>
      </c>
      <c r="N55">
        <v>19</v>
      </c>
      <c r="O55">
        <v>131</v>
      </c>
      <c r="P55">
        <v>18</v>
      </c>
      <c r="Q55">
        <v>0</v>
      </c>
      <c r="R55">
        <v>0</v>
      </c>
    </row>
    <row r="56" spans="1:18">
      <c r="A56" t="str">
        <f>"143403"</f>
        <v>143403</v>
      </c>
      <c r="B56" t="s">
        <v>80</v>
      </c>
      <c r="C56" t="s">
        <v>78</v>
      </c>
      <c r="D56">
        <v>33175</v>
      </c>
      <c r="E56">
        <v>24366</v>
      </c>
      <c r="F56">
        <v>23974</v>
      </c>
      <c r="G56">
        <v>392</v>
      </c>
      <c r="H56">
        <v>391</v>
      </c>
      <c r="I56">
        <v>382</v>
      </c>
      <c r="J56">
        <v>0</v>
      </c>
      <c r="K56">
        <v>9</v>
      </c>
      <c r="L56">
        <v>1</v>
      </c>
      <c r="M56">
        <v>162</v>
      </c>
      <c r="N56">
        <v>12</v>
      </c>
      <c r="O56">
        <v>141</v>
      </c>
      <c r="P56">
        <v>9</v>
      </c>
      <c r="Q56">
        <v>0</v>
      </c>
      <c r="R56">
        <v>0</v>
      </c>
    </row>
    <row r="57" spans="1:18">
      <c r="A57" t="str">
        <f>"143404"</f>
        <v>143404</v>
      </c>
      <c r="B57" t="s">
        <v>81</v>
      </c>
      <c r="C57" t="s">
        <v>78</v>
      </c>
      <c r="D57">
        <v>16855</v>
      </c>
      <c r="E57">
        <v>13563</v>
      </c>
      <c r="F57">
        <v>13397</v>
      </c>
      <c r="G57">
        <v>166</v>
      </c>
      <c r="H57">
        <v>165</v>
      </c>
      <c r="I57">
        <v>139</v>
      </c>
      <c r="J57">
        <v>1</v>
      </c>
      <c r="K57">
        <v>25</v>
      </c>
      <c r="L57">
        <v>1</v>
      </c>
      <c r="M57">
        <v>137</v>
      </c>
      <c r="N57">
        <v>14</v>
      </c>
      <c r="O57">
        <v>98</v>
      </c>
      <c r="P57">
        <v>25</v>
      </c>
      <c r="Q57">
        <v>0</v>
      </c>
      <c r="R57">
        <v>0</v>
      </c>
    </row>
    <row r="58" spans="1:18">
      <c r="A58" t="str">
        <f>"143405"</f>
        <v>143405</v>
      </c>
      <c r="B58" t="s">
        <v>82</v>
      </c>
      <c r="C58" t="s">
        <v>78</v>
      </c>
      <c r="D58">
        <v>7898</v>
      </c>
      <c r="E58">
        <v>6085</v>
      </c>
      <c r="F58">
        <v>6001</v>
      </c>
      <c r="G58">
        <v>84</v>
      </c>
      <c r="H58">
        <v>83</v>
      </c>
      <c r="I58">
        <v>83</v>
      </c>
      <c r="J58">
        <v>0</v>
      </c>
      <c r="K58">
        <v>0</v>
      </c>
      <c r="L58">
        <v>1</v>
      </c>
      <c r="M58">
        <v>33</v>
      </c>
      <c r="N58">
        <v>14</v>
      </c>
      <c r="O58">
        <v>19</v>
      </c>
      <c r="P58">
        <v>0</v>
      </c>
      <c r="Q58">
        <v>0</v>
      </c>
      <c r="R58">
        <v>0</v>
      </c>
    </row>
    <row r="59" spans="1:18">
      <c r="A59" t="str">
        <f>"143406"</f>
        <v>143406</v>
      </c>
      <c r="B59" t="s">
        <v>83</v>
      </c>
      <c r="C59" t="s">
        <v>78</v>
      </c>
      <c r="D59">
        <v>7624</v>
      </c>
      <c r="E59">
        <v>6143</v>
      </c>
      <c r="F59">
        <v>5967</v>
      </c>
      <c r="G59">
        <v>176</v>
      </c>
      <c r="H59">
        <v>176</v>
      </c>
      <c r="I59">
        <v>161</v>
      </c>
      <c r="J59">
        <v>0</v>
      </c>
      <c r="K59">
        <v>15</v>
      </c>
      <c r="L59">
        <v>0</v>
      </c>
      <c r="M59">
        <v>57</v>
      </c>
      <c r="N59">
        <v>7</v>
      </c>
      <c r="O59">
        <v>35</v>
      </c>
      <c r="P59">
        <v>15</v>
      </c>
      <c r="Q59">
        <v>0</v>
      </c>
      <c r="R59">
        <v>0</v>
      </c>
    </row>
    <row r="60" spans="1:18">
      <c r="A60" t="str">
        <f>"143407"</f>
        <v>143407</v>
      </c>
      <c r="B60" t="s">
        <v>84</v>
      </c>
      <c r="C60" t="s">
        <v>78</v>
      </c>
      <c r="D60">
        <v>9744</v>
      </c>
      <c r="E60">
        <v>7515</v>
      </c>
      <c r="F60">
        <v>7372</v>
      </c>
      <c r="G60">
        <v>143</v>
      </c>
      <c r="H60">
        <v>142</v>
      </c>
      <c r="I60">
        <v>141</v>
      </c>
      <c r="J60">
        <v>0</v>
      </c>
      <c r="K60">
        <v>1</v>
      </c>
      <c r="L60">
        <v>1</v>
      </c>
      <c r="M60">
        <v>53</v>
      </c>
      <c r="N60">
        <v>17</v>
      </c>
      <c r="O60">
        <v>35</v>
      </c>
      <c r="P60">
        <v>1</v>
      </c>
      <c r="Q60">
        <v>0</v>
      </c>
      <c r="R60">
        <v>0</v>
      </c>
    </row>
    <row r="61" spans="1:18">
      <c r="A61" t="str">
        <f>"143408"</f>
        <v>143408</v>
      </c>
      <c r="B61" t="s">
        <v>85</v>
      </c>
      <c r="C61" t="s">
        <v>78</v>
      </c>
      <c r="D61">
        <v>6200</v>
      </c>
      <c r="E61">
        <v>4825</v>
      </c>
      <c r="F61">
        <v>4757</v>
      </c>
      <c r="G61">
        <v>68</v>
      </c>
      <c r="H61">
        <v>68</v>
      </c>
      <c r="I61">
        <v>66</v>
      </c>
      <c r="J61">
        <v>0</v>
      </c>
      <c r="K61">
        <v>2</v>
      </c>
      <c r="L61">
        <v>0</v>
      </c>
      <c r="M61">
        <v>28</v>
      </c>
      <c r="N61">
        <v>3</v>
      </c>
      <c r="O61">
        <v>23</v>
      </c>
      <c r="P61">
        <v>2</v>
      </c>
      <c r="Q61">
        <v>0</v>
      </c>
      <c r="R61">
        <v>0</v>
      </c>
    </row>
    <row r="62" spans="1:18">
      <c r="A62" t="str">
        <f>"143409"</f>
        <v>143409</v>
      </c>
      <c r="B62" t="s">
        <v>86</v>
      </c>
      <c r="C62" t="s">
        <v>78</v>
      </c>
      <c r="D62">
        <v>25652</v>
      </c>
      <c r="E62">
        <v>19318</v>
      </c>
      <c r="F62">
        <v>18888</v>
      </c>
      <c r="G62">
        <v>430</v>
      </c>
      <c r="H62">
        <v>429</v>
      </c>
      <c r="I62">
        <v>404</v>
      </c>
      <c r="J62">
        <v>0</v>
      </c>
      <c r="K62">
        <v>25</v>
      </c>
      <c r="L62">
        <v>1</v>
      </c>
      <c r="M62">
        <v>122</v>
      </c>
      <c r="N62">
        <v>26</v>
      </c>
      <c r="O62">
        <v>71</v>
      </c>
      <c r="P62">
        <v>25</v>
      </c>
      <c r="Q62">
        <v>0</v>
      </c>
      <c r="R62">
        <v>0</v>
      </c>
    </row>
    <row r="63" spans="1:18">
      <c r="A63" t="str">
        <f>"143410"</f>
        <v>143410</v>
      </c>
      <c r="B63" t="s">
        <v>87</v>
      </c>
      <c r="C63" t="s">
        <v>78</v>
      </c>
      <c r="D63">
        <v>2853</v>
      </c>
      <c r="E63">
        <v>2347</v>
      </c>
      <c r="F63">
        <v>2236</v>
      </c>
      <c r="G63">
        <v>111</v>
      </c>
      <c r="H63">
        <v>111</v>
      </c>
      <c r="I63">
        <v>100</v>
      </c>
      <c r="J63">
        <v>0</v>
      </c>
      <c r="K63">
        <v>11</v>
      </c>
      <c r="L63">
        <v>0</v>
      </c>
      <c r="M63">
        <v>31</v>
      </c>
      <c r="N63">
        <v>5</v>
      </c>
      <c r="O63">
        <v>15</v>
      </c>
      <c r="P63">
        <v>11</v>
      </c>
      <c r="Q63">
        <v>0</v>
      </c>
      <c r="R63">
        <v>0</v>
      </c>
    </row>
    <row r="64" spans="1:18">
      <c r="A64" t="str">
        <f>"143411"</f>
        <v>143411</v>
      </c>
      <c r="B64" t="s">
        <v>88</v>
      </c>
      <c r="C64" t="s">
        <v>78</v>
      </c>
      <c r="D64">
        <v>19768</v>
      </c>
      <c r="E64">
        <v>15506</v>
      </c>
      <c r="F64">
        <v>15392</v>
      </c>
      <c r="G64">
        <v>114</v>
      </c>
      <c r="H64">
        <v>114</v>
      </c>
      <c r="I64">
        <v>85</v>
      </c>
      <c r="J64">
        <v>6</v>
      </c>
      <c r="K64">
        <v>23</v>
      </c>
      <c r="L64">
        <v>0</v>
      </c>
      <c r="M64">
        <v>112</v>
      </c>
      <c r="N64">
        <v>20</v>
      </c>
      <c r="O64">
        <v>69</v>
      </c>
      <c r="P64">
        <v>23</v>
      </c>
      <c r="Q64">
        <v>0</v>
      </c>
      <c r="R64">
        <v>0</v>
      </c>
    </row>
    <row r="65" spans="1:18">
      <c r="A65" t="str">
        <f>"143412"</f>
        <v>143412</v>
      </c>
      <c r="B65" t="s">
        <v>89</v>
      </c>
      <c r="C65" t="s">
        <v>78</v>
      </c>
      <c r="D65">
        <v>49741</v>
      </c>
      <c r="E65">
        <v>39676</v>
      </c>
      <c r="F65">
        <v>39345</v>
      </c>
      <c r="G65">
        <v>331</v>
      </c>
      <c r="H65">
        <v>328</v>
      </c>
      <c r="I65">
        <v>245</v>
      </c>
      <c r="J65">
        <v>0</v>
      </c>
      <c r="K65">
        <v>83</v>
      </c>
      <c r="L65">
        <v>3</v>
      </c>
      <c r="M65">
        <v>403</v>
      </c>
      <c r="N65">
        <v>51</v>
      </c>
      <c r="O65">
        <v>269</v>
      </c>
      <c r="P65">
        <v>83</v>
      </c>
      <c r="Q65">
        <v>0</v>
      </c>
      <c r="R65">
        <v>0</v>
      </c>
    </row>
    <row r="66" spans="1:18">
      <c r="A66" t="s">
        <v>90</v>
      </c>
      <c r="D66">
        <v>1627964</v>
      </c>
      <c r="E66">
        <v>1316853</v>
      </c>
      <c r="F66">
        <v>1301714</v>
      </c>
      <c r="G66">
        <v>15139</v>
      </c>
      <c r="H66">
        <v>14925</v>
      </c>
      <c r="I66">
        <v>14079</v>
      </c>
      <c r="J66">
        <v>3</v>
      </c>
      <c r="K66">
        <v>843</v>
      </c>
      <c r="L66">
        <v>216</v>
      </c>
      <c r="M66">
        <v>22177</v>
      </c>
      <c r="N66">
        <v>2158</v>
      </c>
      <c r="O66">
        <v>19176</v>
      </c>
      <c r="P66">
        <v>843</v>
      </c>
      <c r="Q66">
        <v>2</v>
      </c>
      <c r="R66">
        <v>0</v>
      </c>
    </row>
    <row r="67" spans="1:18">
      <c r="A67" t="str">
        <f>"146502"</f>
        <v>146502</v>
      </c>
      <c r="B67" t="s">
        <v>91</v>
      </c>
      <c r="C67" t="s">
        <v>20</v>
      </c>
      <c r="D67">
        <v>115139</v>
      </c>
      <c r="E67">
        <v>91375</v>
      </c>
      <c r="F67">
        <v>90559</v>
      </c>
      <c r="G67">
        <v>816</v>
      </c>
      <c r="H67">
        <v>812</v>
      </c>
      <c r="I67">
        <v>756</v>
      </c>
      <c r="J67">
        <v>0</v>
      </c>
      <c r="K67">
        <v>56</v>
      </c>
      <c r="L67">
        <v>4</v>
      </c>
      <c r="M67">
        <v>1425</v>
      </c>
      <c r="N67">
        <v>100</v>
      </c>
      <c r="O67">
        <v>1269</v>
      </c>
      <c r="P67">
        <v>56</v>
      </c>
      <c r="Q67">
        <v>0</v>
      </c>
      <c r="R67">
        <v>0</v>
      </c>
    </row>
    <row r="68" spans="1:18">
      <c r="A68" t="str">
        <f>"146503"</f>
        <v>146503</v>
      </c>
      <c r="B68" t="s">
        <v>92</v>
      </c>
      <c r="C68" t="s">
        <v>20</v>
      </c>
      <c r="D68">
        <v>110120</v>
      </c>
      <c r="E68">
        <v>79600</v>
      </c>
      <c r="F68">
        <v>78848</v>
      </c>
      <c r="G68">
        <v>752</v>
      </c>
      <c r="H68">
        <v>746</v>
      </c>
      <c r="I68">
        <v>724</v>
      </c>
      <c r="J68">
        <v>0</v>
      </c>
      <c r="K68">
        <v>22</v>
      </c>
      <c r="L68">
        <v>6</v>
      </c>
      <c r="M68">
        <v>820</v>
      </c>
      <c r="N68">
        <v>65</v>
      </c>
      <c r="O68">
        <v>733</v>
      </c>
      <c r="P68">
        <v>22</v>
      </c>
      <c r="Q68">
        <v>0</v>
      </c>
      <c r="R68">
        <v>0</v>
      </c>
    </row>
    <row r="69" spans="1:18">
      <c r="A69" t="str">
        <f>"146504"</f>
        <v>146504</v>
      </c>
      <c r="B69" t="s">
        <v>93</v>
      </c>
      <c r="C69" t="s">
        <v>20</v>
      </c>
      <c r="D69">
        <v>123466</v>
      </c>
      <c r="E69">
        <v>102328</v>
      </c>
      <c r="F69">
        <v>101360</v>
      </c>
      <c r="G69">
        <v>968</v>
      </c>
      <c r="H69">
        <v>944</v>
      </c>
      <c r="I69">
        <v>882</v>
      </c>
      <c r="J69">
        <v>0</v>
      </c>
      <c r="K69">
        <v>62</v>
      </c>
      <c r="L69">
        <v>24</v>
      </c>
      <c r="M69">
        <v>1979</v>
      </c>
      <c r="N69">
        <v>219</v>
      </c>
      <c r="O69">
        <v>1698</v>
      </c>
      <c r="P69">
        <v>62</v>
      </c>
      <c r="Q69">
        <v>0</v>
      </c>
      <c r="R69">
        <v>0</v>
      </c>
    </row>
    <row r="70" spans="1:18">
      <c r="A70" t="str">
        <f>"146505"</f>
        <v>146505</v>
      </c>
      <c r="B70" t="s">
        <v>94</v>
      </c>
      <c r="C70" t="s">
        <v>20</v>
      </c>
      <c r="D70">
        <v>200927</v>
      </c>
      <c r="E70">
        <v>166823</v>
      </c>
      <c r="F70">
        <v>164698</v>
      </c>
      <c r="G70">
        <v>2125</v>
      </c>
      <c r="H70">
        <v>2091</v>
      </c>
      <c r="I70">
        <v>1997</v>
      </c>
      <c r="J70">
        <v>0</v>
      </c>
      <c r="K70">
        <v>94</v>
      </c>
      <c r="L70">
        <v>34</v>
      </c>
      <c r="M70">
        <v>3019</v>
      </c>
      <c r="N70">
        <v>279</v>
      </c>
      <c r="O70">
        <v>2646</v>
      </c>
      <c r="P70">
        <v>94</v>
      </c>
      <c r="Q70">
        <v>0</v>
      </c>
      <c r="R70">
        <v>0</v>
      </c>
    </row>
    <row r="71" spans="1:18">
      <c r="A71" t="str">
        <f>"146506"</f>
        <v>146506</v>
      </c>
      <c r="B71" t="s">
        <v>95</v>
      </c>
      <c r="C71" t="s">
        <v>20</v>
      </c>
      <c r="D71">
        <v>74683</v>
      </c>
      <c r="E71">
        <v>62060</v>
      </c>
      <c r="F71">
        <v>61396</v>
      </c>
      <c r="G71">
        <v>664</v>
      </c>
      <c r="H71">
        <v>657</v>
      </c>
      <c r="I71">
        <v>636</v>
      </c>
      <c r="J71">
        <v>0</v>
      </c>
      <c r="K71">
        <v>21</v>
      </c>
      <c r="L71">
        <v>7</v>
      </c>
      <c r="M71">
        <v>1225</v>
      </c>
      <c r="N71">
        <v>113</v>
      </c>
      <c r="O71">
        <v>1091</v>
      </c>
      <c r="P71">
        <v>21</v>
      </c>
      <c r="Q71">
        <v>0</v>
      </c>
      <c r="R71">
        <v>0</v>
      </c>
    </row>
    <row r="72" spans="1:18">
      <c r="A72" t="str">
        <f>"146507"</f>
        <v>146507</v>
      </c>
      <c r="B72" t="s">
        <v>96</v>
      </c>
      <c r="C72" t="s">
        <v>20</v>
      </c>
      <c r="D72">
        <v>167034</v>
      </c>
      <c r="E72">
        <v>138161</v>
      </c>
      <c r="F72">
        <v>137387</v>
      </c>
      <c r="G72">
        <v>774</v>
      </c>
      <c r="H72">
        <v>752</v>
      </c>
      <c r="I72">
        <v>708</v>
      </c>
      <c r="J72">
        <v>1</v>
      </c>
      <c r="K72">
        <v>43</v>
      </c>
      <c r="L72">
        <v>23</v>
      </c>
      <c r="M72">
        <v>2196</v>
      </c>
      <c r="N72">
        <v>186</v>
      </c>
      <c r="O72">
        <v>1967</v>
      </c>
      <c r="P72">
        <v>43</v>
      </c>
      <c r="Q72">
        <v>1</v>
      </c>
      <c r="R72">
        <v>0</v>
      </c>
    </row>
    <row r="73" spans="1:18">
      <c r="A73" t="str">
        <f>"146508"</f>
        <v>146508</v>
      </c>
      <c r="B73" t="s">
        <v>97</v>
      </c>
      <c r="C73" t="s">
        <v>20</v>
      </c>
      <c r="D73">
        <v>58472</v>
      </c>
      <c r="E73">
        <v>48795</v>
      </c>
      <c r="F73">
        <v>48370</v>
      </c>
      <c r="G73">
        <v>425</v>
      </c>
      <c r="H73">
        <v>416</v>
      </c>
      <c r="I73">
        <v>375</v>
      </c>
      <c r="J73">
        <v>0</v>
      </c>
      <c r="K73">
        <v>41</v>
      </c>
      <c r="L73">
        <v>9</v>
      </c>
      <c r="M73">
        <v>849</v>
      </c>
      <c r="N73">
        <v>93</v>
      </c>
      <c r="O73">
        <v>715</v>
      </c>
      <c r="P73">
        <v>41</v>
      </c>
      <c r="Q73">
        <v>0</v>
      </c>
      <c r="R73">
        <v>0</v>
      </c>
    </row>
    <row r="74" spans="1:18">
      <c r="A74" t="str">
        <f>"146509"</f>
        <v>146509</v>
      </c>
      <c r="B74" t="s">
        <v>98</v>
      </c>
      <c r="C74" t="s">
        <v>20</v>
      </c>
      <c r="D74">
        <v>22457</v>
      </c>
      <c r="E74">
        <v>17912</v>
      </c>
      <c r="F74">
        <v>17634</v>
      </c>
      <c r="G74">
        <v>278</v>
      </c>
      <c r="H74">
        <v>277</v>
      </c>
      <c r="I74">
        <v>257</v>
      </c>
      <c r="J74">
        <v>0</v>
      </c>
      <c r="K74">
        <v>20</v>
      </c>
      <c r="L74">
        <v>1</v>
      </c>
      <c r="M74">
        <v>251</v>
      </c>
      <c r="N74">
        <v>26</v>
      </c>
      <c r="O74">
        <v>205</v>
      </c>
      <c r="P74">
        <v>20</v>
      </c>
      <c r="Q74">
        <v>0</v>
      </c>
      <c r="R74">
        <v>0</v>
      </c>
    </row>
    <row r="75" spans="1:18">
      <c r="A75" t="str">
        <f>"146510"</f>
        <v>146510</v>
      </c>
      <c r="B75" t="s">
        <v>99</v>
      </c>
      <c r="C75" t="s">
        <v>20</v>
      </c>
      <c r="D75">
        <v>102334</v>
      </c>
      <c r="E75">
        <v>87649</v>
      </c>
      <c r="F75">
        <v>86409</v>
      </c>
      <c r="G75">
        <v>1240</v>
      </c>
      <c r="H75">
        <v>1206</v>
      </c>
      <c r="I75">
        <v>1159</v>
      </c>
      <c r="J75">
        <v>0</v>
      </c>
      <c r="K75">
        <v>47</v>
      </c>
      <c r="L75">
        <v>34</v>
      </c>
      <c r="M75">
        <v>2132</v>
      </c>
      <c r="N75">
        <v>192</v>
      </c>
      <c r="O75">
        <v>1893</v>
      </c>
      <c r="P75">
        <v>47</v>
      </c>
      <c r="Q75">
        <v>0</v>
      </c>
      <c r="R75">
        <v>0</v>
      </c>
    </row>
    <row r="76" spans="1:18">
      <c r="A76" t="str">
        <f>"146511"</f>
        <v>146511</v>
      </c>
      <c r="B76" t="s">
        <v>100</v>
      </c>
      <c r="C76" t="s">
        <v>20</v>
      </c>
      <c r="D76">
        <v>116389</v>
      </c>
      <c r="E76">
        <v>95380</v>
      </c>
      <c r="F76">
        <v>94927</v>
      </c>
      <c r="G76">
        <v>453</v>
      </c>
      <c r="H76">
        <v>452</v>
      </c>
      <c r="I76">
        <v>420</v>
      </c>
      <c r="J76">
        <v>1</v>
      </c>
      <c r="K76">
        <v>31</v>
      </c>
      <c r="L76">
        <v>1</v>
      </c>
      <c r="M76">
        <v>1528</v>
      </c>
      <c r="N76">
        <v>124</v>
      </c>
      <c r="O76">
        <v>1373</v>
      </c>
      <c r="P76">
        <v>31</v>
      </c>
      <c r="Q76">
        <v>0</v>
      </c>
      <c r="R76">
        <v>0</v>
      </c>
    </row>
    <row r="77" spans="1:18">
      <c r="A77" t="str">
        <f>"146512"</f>
        <v>146512</v>
      </c>
      <c r="B77" t="s">
        <v>101</v>
      </c>
      <c r="C77" t="s">
        <v>20</v>
      </c>
      <c r="D77">
        <v>54882</v>
      </c>
      <c r="E77">
        <v>41935</v>
      </c>
      <c r="F77">
        <v>41265</v>
      </c>
      <c r="G77">
        <v>670</v>
      </c>
      <c r="H77">
        <v>669</v>
      </c>
      <c r="I77">
        <v>618</v>
      </c>
      <c r="J77">
        <v>0</v>
      </c>
      <c r="K77">
        <v>51</v>
      </c>
      <c r="L77">
        <v>1</v>
      </c>
      <c r="M77">
        <v>622</v>
      </c>
      <c r="N77">
        <v>44</v>
      </c>
      <c r="O77">
        <v>527</v>
      </c>
      <c r="P77">
        <v>51</v>
      </c>
      <c r="Q77">
        <v>0</v>
      </c>
      <c r="R77">
        <v>0</v>
      </c>
    </row>
    <row r="78" spans="1:18">
      <c r="A78" t="str">
        <f>"146513"</f>
        <v>146513</v>
      </c>
      <c r="B78" t="s">
        <v>102</v>
      </c>
      <c r="C78" t="s">
        <v>20</v>
      </c>
      <c r="D78">
        <v>139672</v>
      </c>
      <c r="E78">
        <v>110730</v>
      </c>
      <c r="F78">
        <v>109169</v>
      </c>
      <c r="G78">
        <v>1561</v>
      </c>
      <c r="H78">
        <v>1535</v>
      </c>
      <c r="I78">
        <v>1438</v>
      </c>
      <c r="J78">
        <v>1</v>
      </c>
      <c r="K78">
        <v>96</v>
      </c>
      <c r="L78">
        <v>27</v>
      </c>
      <c r="M78">
        <v>1630</v>
      </c>
      <c r="N78">
        <v>118</v>
      </c>
      <c r="O78">
        <v>1416</v>
      </c>
      <c r="P78">
        <v>96</v>
      </c>
      <c r="Q78">
        <v>1</v>
      </c>
      <c r="R78">
        <v>0</v>
      </c>
    </row>
    <row r="79" spans="1:18">
      <c r="A79" t="str">
        <f>"146514"</f>
        <v>146514</v>
      </c>
      <c r="B79" t="s">
        <v>103</v>
      </c>
      <c r="C79" t="s">
        <v>20</v>
      </c>
      <c r="D79">
        <v>71759</v>
      </c>
      <c r="E79">
        <v>56306</v>
      </c>
      <c r="F79">
        <v>55465</v>
      </c>
      <c r="G79">
        <v>841</v>
      </c>
      <c r="H79">
        <v>834</v>
      </c>
      <c r="I79">
        <v>781</v>
      </c>
      <c r="J79">
        <v>0</v>
      </c>
      <c r="K79">
        <v>53</v>
      </c>
      <c r="L79">
        <v>7</v>
      </c>
      <c r="M79">
        <v>776</v>
      </c>
      <c r="N79">
        <v>271</v>
      </c>
      <c r="O79">
        <v>452</v>
      </c>
      <c r="P79">
        <v>53</v>
      </c>
      <c r="Q79">
        <v>0</v>
      </c>
      <c r="R79">
        <v>0</v>
      </c>
    </row>
    <row r="80" spans="1:18">
      <c r="A80" t="str">
        <f>"146515"</f>
        <v>146515</v>
      </c>
      <c r="B80" t="s">
        <v>104</v>
      </c>
      <c r="C80" t="s">
        <v>20</v>
      </c>
      <c r="D80">
        <v>23404</v>
      </c>
      <c r="E80">
        <v>18181</v>
      </c>
      <c r="F80">
        <v>17568</v>
      </c>
      <c r="G80">
        <v>613</v>
      </c>
      <c r="H80">
        <v>611</v>
      </c>
      <c r="I80">
        <v>581</v>
      </c>
      <c r="J80">
        <v>0</v>
      </c>
      <c r="K80">
        <v>30</v>
      </c>
      <c r="L80">
        <v>2</v>
      </c>
      <c r="M80">
        <v>171</v>
      </c>
      <c r="N80">
        <v>17</v>
      </c>
      <c r="O80">
        <v>124</v>
      </c>
      <c r="P80">
        <v>30</v>
      </c>
      <c r="Q80">
        <v>0</v>
      </c>
      <c r="R80">
        <v>0</v>
      </c>
    </row>
    <row r="81" spans="1:18">
      <c r="A81" t="str">
        <f>"146516"</f>
        <v>146516</v>
      </c>
      <c r="B81" t="s">
        <v>105</v>
      </c>
      <c r="C81" t="s">
        <v>20</v>
      </c>
      <c r="D81">
        <v>34909</v>
      </c>
      <c r="E81">
        <v>24656</v>
      </c>
      <c r="F81">
        <v>24100</v>
      </c>
      <c r="G81">
        <v>556</v>
      </c>
      <c r="H81">
        <v>546</v>
      </c>
      <c r="I81">
        <v>516</v>
      </c>
      <c r="J81">
        <v>0</v>
      </c>
      <c r="K81">
        <v>30</v>
      </c>
      <c r="L81">
        <v>10</v>
      </c>
      <c r="M81">
        <v>226</v>
      </c>
      <c r="N81">
        <v>27</v>
      </c>
      <c r="O81">
        <v>169</v>
      </c>
      <c r="P81">
        <v>30</v>
      </c>
      <c r="Q81">
        <v>0</v>
      </c>
      <c r="R81">
        <v>0</v>
      </c>
    </row>
    <row r="82" spans="1:18">
      <c r="A82" t="str">
        <f>"146517"</f>
        <v>146517</v>
      </c>
      <c r="B82" t="s">
        <v>106</v>
      </c>
      <c r="C82" t="s">
        <v>20</v>
      </c>
      <c r="D82">
        <v>38493</v>
      </c>
      <c r="E82">
        <v>30432</v>
      </c>
      <c r="F82">
        <v>29818</v>
      </c>
      <c r="G82">
        <v>614</v>
      </c>
      <c r="H82">
        <v>611</v>
      </c>
      <c r="I82">
        <v>575</v>
      </c>
      <c r="J82">
        <v>0</v>
      </c>
      <c r="K82">
        <v>36</v>
      </c>
      <c r="L82">
        <v>3</v>
      </c>
      <c r="M82">
        <v>497</v>
      </c>
      <c r="N82">
        <v>40</v>
      </c>
      <c r="O82">
        <v>421</v>
      </c>
      <c r="P82">
        <v>36</v>
      </c>
      <c r="Q82">
        <v>0</v>
      </c>
      <c r="R82">
        <v>0</v>
      </c>
    </row>
    <row r="83" spans="1:18">
      <c r="A83" t="str">
        <f>"146518"</f>
        <v>146518</v>
      </c>
      <c r="B83" t="s">
        <v>107</v>
      </c>
      <c r="C83" t="s">
        <v>20</v>
      </c>
      <c r="D83">
        <v>125899</v>
      </c>
      <c r="E83">
        <v>105116</v>
      </c>
      <c r="F83">
        <v>103989</v>
      </c>
      <c r="G83">
        <v>1127</v>
      </c>
      <c r="H83">
        <v>1119</v>
      </c>
      <c r="I83">
        <v>1035</v>
      </c>
      <c r="J83">
        <v>0</v>
      </c>
      <c r="K83">
        <v>84</v>
      </c>
      <c r="L83">
        <v>8</v>
      </c>
      <c r="M83">
        <v>2071</v>
      </c>
      <c r="N83">
        <v>183</v>
      </c>
      <c r="O83">
        <v>1804</v>
      </c>
      <c r="P83">
        <v>84</v>
      </c>
      <c r="Q83">
        <v>0</v>
      </c>
      <c r="R83">
        <v>0</v>
      </c>
    </row>
    <row r="84" spans="1:18">
      <c r="A84" t="str">
        <f>"146519"</f>
        <v>146519</v>
      </c>
      <c r="B84" t="s">
        <v>108</v>
      </c>
      <c r="C84" t="s">
        <v>20</v>
      </c>
      <c r="D84">
        <v>47925</v>
      </c>
      <c r="E84">
        <v>39414</v>
      </c>
      <c r="F84">
        <v>38752</v>
      </c>
      <c r="G84">
        <v>662</v>
      </c>
      <c r="H84">
        <v>647</v>
      </c>
      <c r="I84">
        <v>621</v>
      </c>
      <c r="J84">
        <v>0</v>
      </c>
      <c r="K84">
        <v>26</v>
      </c>
      <c r="L84">
        <v>15</v>
      </c>
      <c r="M84">
        <v>760</v>
      </c>
      <c r="N84">
        <v>61</v>
      </c>
      <c r="O84">
        <v>673</v>
      </c>
      <c r="P84">
        <v>26</v>
      </c>
      <c r="Q84">
        <v>0</v>
      </c>
      <c r="R84">
        <v>0</v>
      </c>
    </row>
    <row r="85" spans="1:18">
      <c r="A85" t="s">
        <v>109</v>
      </c>
      <c r="D85">
        <v>2696467</v>
      </c>
      <c r="E85">
        <v>2155289</v>
      </c>
      <c r="F85">
        <v>2121723</v>
      </c>
      <c r="G85">
        <v>33566</v>
      </c>
      <c r="H85">
        <v>33278</v>
      </c>
      <c r="I85">
        <v>31049</v>
      </c>
      <c r="J85">
        <v>25</v>
      </c>
      <c r="K85">
        <v>2204</v>
      </c>
      <c r="L85">
        <v>294</v>
      </c>
      <c r="M85">
        <v>31004</v>
      </c>
      <c r="N85">
        <v>3406</v>
      </c>
      <c r="O85">
        <v>25394</v>
      </c>
      <c r="P85">
        <v>2204</v>
      </c>
      <c r="Q85">
        <v>6</v>
      </c>
      <c r="R8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rejestr_wyborcow_20180122_1405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2018-01-22T13:09:30Z</dcterms:created>
  <dcterms:modified xsi:type="dcterms:W3CDTF">2018-01-22T13:09:30Z</dcterms:modified>
</cp:coreProperties>
</file>