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rejestr_wyborcow_20161011_145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<sst xmlns="http://schemas.openxmlformats.org/spreadsheetml/2006/main" count="101" uniqueCount="101">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</sst>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58">
      <selection activeCell="C85" sqref="C85:Q85"/>
    </sheetView>
  </sheetViews>
  <sheetFormatPr defaultColWidth="9.00390625" defaultRowHeight="14.25"/>
  <cols>
    <col min="2" max="2" width="23.125" style="0" bestFit="1" customWidth="1"/>
    <col min="3" max="3" width="11.00390625" style="0" bestFit="1" customWidth="1"/>
    <col min="4" max="4" width="9.375" style="0" bestFit="1" customWidth="1"/>
    <col min="5" max="5" width="15.625" style="0" bestFit="1" customWidth="1"/>
    <col min="6" max="6" width="13.50390625" style="0" customWidth="1"/>
    <col min="7" max="7" width="11.875" style="0" bestFit="1" customWidth="1"/>
    <col min="8" max="8" width="10.125" style="0" bestFit="1" customWidth="1"/>
    <col min="9" max="9" width="8.75390625" style="0" bestFit="1" customWidth="1"/>
    <col min="10" max="10" width="9.25390625" style="0" bestFit="1" customWidth="1"/>
    <col min="11" max="11" width="9.125" style="0" bestFit="1" customWidth="1"/>
    <col min="12" max="12" width="9.75390625" style="0" customWidth="1"/>
    <col min="13" max="13" width="9.875" style="0" bestFit="1" customWidth="1"/>
    <col min="14" max="14" width="9.625" style="0" customWidth="1"/>
    <col min="15" max="17" width="9.875" style="0" bestFit="1" customWidth="1"/>
  </cols>
  <sheetData>
    <row r="1" spans="1:17" ht="89.25">
      <c r="A1" s="1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s="4" customFormat="1" ht="14.25">
      <c r="A2" s="3" t="s">
        <v>16</v>
      </c>
      <c r="B2" s="5"/>
      <c r="C2" s="3">
        <v>88698</v>
      </c>
      <c r="D2" s="3">
        <v>69906</v>
      </c>
      <c r="E2" s="3">
        <v>68246</v>
      </c>
      <c r="F2" s="3">
        <v>1660</v>
      </c>
      <c r="G2" s="3">
        <v>1648</v>
      </c>
      <c r="H2" s="3">
        <v>1490</v>
      </c>
      <c r="I2" s="3">
        <v>11</v>
      </c>
      <c r="J2" s="3">
        <v>147</v>
      </c>
      <c r="K2" s="3">
        <v>12</v>
      </c>
      <c r="L2" s="3">
        <v>745</v>
      </c>
      <c r="M2" s="3">
        <v>75</v>
      </c>
      <c r="N2" s="3">
        <v>523</v>
      </c>
      <c r="O2" s="3">
        <v>147</v>
      </c>
      <c r="P2" s="3">
        <v>0</v>
      </c>
      <c r="Q2" s="3">
        <v>0</v>
      </c>
    </row>
    <row r="3" spans="1:17" ht="14.25">
      <c r="A3" s="2" t="str">
        <f>"140501"</f>
        <v>140501</v>
      </c>
      <c r="B3" s="6" t="s">
        <v>17</v>
      </c>
      <c r="C3" s="2">
        <v>15916</v>
      </c>
      <c r="D3" s="2">
        <v>12950</v>
      </c>
      <c r="E3" s="2">
        <v>12570</v>
      </c>
      <c r="F3" s="2">
        <v>380</v>
      </c>
      <c r="G3" s="2">
        <v>375</v>
      </c>
      <c r="H3" s="2">
        <v>340</v>
      </c>
      <c r="I3" s="2">
        <v>0</v>
      </c>
      <c r="J3" s="2">
        <v>35</v>
      </c>
      <c r="K3" s="2">
        <v>5</v>
      </c>
      <c r="L3" s="2">
        <v>164</v>
      </c>
      <c r="M3" s="2">
        <v>23</v>
      </c>
      <c r="N3" s="2">
        <v>106</v>
      </c>
      <c r="O3" s="2">
        <v>35</v>
      </c>
      <c r="P3" s="2">
        <v>0</v>
      </c>
      <c r="Q3" s="2">
        <v>0</v>
      </c>
    </row>
    <row r="4" spans="1:17" ht="14.25">
      <c r="A4" s="2" t="str">
        <f>"140502"</f>
        <v>140502</v>
      </c>
      <c r="B4" s="6" t="s">
        <v>18</v>
      </c>
      <c r="C4" s="2">
        <v>3864</v>
      </c>
      <c r="D4" s="2">
        <v>3161</v>
      </c>
      <c r="E4" s="2">
        <v>2923</v>
      </c>
      <c r="F4" s="2">
        <v>238</v>
      </c>
      <c r="G4" s="2">
        <v>235</v>
      </c>
      <c r="H4" s="2">
        <v>230</v>
      </c>
      <c r="I4" s="2">
        <v>0</v>
      </c>
      <c r="J4" s="2">
        <v>5</v>
      </c>
      <c r="K4" s="2">
        <v>3</v>
      </c>
      <c r="L4" s="2">
        <v>56</v>
      </c>
      <c r="M4" s="2">
        <v>0</v>
      </c>
      <c r="N4" s="2">
        <v>51</v>
      </c>
      <c r="O4" s="2">
        <v>5</v>
      </c>
      <c r="P4" s="2">
        <v>0</v>
      </c>
      <c r="Q4" s="2">
        <v>0</v>
      </c>
    </row>
    <row r="5" spans="1:17" ht="14.25">
      <c r="A5" s="2" t="str">
        <f>"140503"</f>
        <v>140503</v>
      </c>
      <c r="B5" s="6" t="s">
        <v>19</v>
      </c>
      <c r="C5" s="2">
        <v>5189</v>
      </c>
      <c r="D5" s="2">
        <v>4078</v>
      </c>
      <c r="E5" s="2">
        <v>4041</v>
      </c>
      <c r="F5" s="2">
        <v>37</v>
      </c>
      <c r="G5" s="2">
        <v>37</v>
      </c>
      <c r="H5" s="2">
        <v>34</v>
      </c>
      <c r="I5" s="2">
        <v>1</v>
      </c>
      <c r="J5" s="2">
        <v>2</v>
      </c>
      <c r="K5" s="2">
        <v>0</v>
      </c>
      <c r="L5" s="2">
        <v>25</v>
      </c>
      <c r="M5" s="2">
        <v>5</v>
      </c>
      <c r="N5" s="2">
        <v>18</v>
      </c>
      <c r="O5" s="2">
        <v>2</v>
      </c>
      <c r="P5" s="2">
        <v>0</v>
      </c>
      <c r="Q5" s="2">
        <v>0</v>
      </c>
    </row>
    <row r="6" spans="1:17" ht="14.25">
      <c r="A6" s="2" t="str">
        <f>"140504"</f>
        <v>140504</v>
      </c>
      <c r="B6" s="6" t="s">
        <v>20</v>
      </c>
      <c r="C6" s="2">
        <v>43564</v>
      </c>
      <c r="D6" s="2">
        <v>33990</v>
      </c>
      <c r="E6" s="2">
        <v>33553</v>
      </c>
      <c r="F6" s="2">
        <v>437</v>
      </c>
      <c r="G6" s="2">
        <v>433</v>
      </c>
      <c r="H6" s="2">
        <v>341</v>
      </c>
      <c r="I6" s="2">
        <v>0</v>
      </c>
      <c r="J6" s="2">
        <v>92</v>
      </c>
      <c r="K6" s="2">
        <v>4</v>
      </c>
      <c r="L6" s="2">
        <v>389</v>
      </c>
      <c r="M6" s="2">
        <v>34</v>
      </c>
      <c r="N6" s="2">
        <v>263</v>
      </c>
      <c r="O6" s="2">
        <v>92</v>
      </c>
      <c r="P6" s="2">
        <v>0</v>
      </c>
      <c r="Q6" s="2">
        <v>0</v>
      </c>
    </row>
    <row r="7" spans="1:17" ht="14.25">
      <c r="A7" s="2" t="str">
        <f>"140505"</f>
        <v>140505</v>
      </c>
      <c r="B7" s="6" t="s">
        <v>21</v>
      </c>
      <c r="C7" s="2">
        <v>11784</v>
      </c>
      <c r="D7" s="2">
        <v>9242</v>
      </c>
      <c r="E7" s="2">
        <v>9052</v>
      </c>
      <c r="F7" s="2">
        <v>190</v>
      </c>
      <c r="G7" s="2">
        <v>190</v>
      </c>
      <c r="H7" s="2">
        <v>183</v>
      </c>
      <c r="I7" s="2">
        <v>1</v>
      </c>
      <c r="J7" s="2">
        <v>6</v>
      </c>
      <c r="K7" s="2">
        <v>0</v>
      </c>
      <c r="L7" s="2">
        <v>54</v>
      </c>
      <c r="M7" s="2">
        <v>7</v>
      </c>
      <c r="N7" s="2">
        <v>41</v>
      </c>
      <c r="O7" s="2">
        <v>6</v>
      </c>
      <c r="P7" s="2">
        <v>0</v>
      </c>
      <c r="Q7" s="2">
        <v>0</v>
      </c>
    </row>
    <row r="8" spans="1:17" ht="14.25">
      <c r="A8" s="2" t="str">
        <f>"140506"</f>
        <v>140506</v>
      </c>
      <c r="B8" s="6" t="s">
        <v>22</v>
      </c>
      <c r="C8" s="2">
        <v>8381</v>
      </c>
      <c r="D8" s="2">
        <v>6485</v>
      </c>
      <c r="E8" s="2">
        <v>6107</v>
      </c>
      <c r="F8" s="2">
        <v>378</v>
      </c>
      <c r="G8" s="2">
        <v>378</v>
      </c>
      <c r="H8" s="2">
        <v>362</v>
      </c>
      <c r="I8" s="2">
        <v>9</v>
      </c>
      <c r="J8" s="2">
        <v>7</v>
      </c>
      <c r="K8" s="2">
        <v>0</v>
      </c>
      <c r="L8" s="2">
        <v>57</v>
      </c>
      <c r="M8" s="2">
        <v>6</v>
      </c>
      <c r="N8" s="2">
        <v>44</v>
      </c>
      <c r="O8" s="2">
        <v>7</v>
      </c>
      <c r="P8" s="2">
        <v>0</v>
      </c>
      <c r="Q8" s="2">
        <v>0</v>
      </c>
    </row>
    <row r="9" spans="1:17" s="4" customFormat="1" ht="14.25">
      <c r="A9" s="3" t="s">
        <v>23</v>
      </c>
      <c r="B9" s="5"/>
      <c r="C9" s="3">
        <v>110410</v>
      </c>
      <c r="D9" s="3">
        <v>86838</v>
      </c>
      <c r="E9" s="3">
        <v>84014</v>
      </c>
      <c r="F9" s="3">
        <v>2824</v>
      </c>
      <c r="G9" s="3">
        <v>2820</v>
      </c>
      <c r="H9" s="3">
        <v>2605</v>
      </c>
      <c r="I9" s="3">
        <v>0</v>
      </c>
      <c r="J9" s="3">
        <v>215</v>
      </c>
      <c r="K9" s="3">
        <v>5</v>
      </c>
      <c r="L9" s="3">
        <v>1146</v>
      </c>
      <c r="M9" s="3">
        <v>107</v>
      </c>
      <c r="N9" s="3">
        <v>824</v>
      </c>
      <c r="O9" s="3">
        <v>215</v>
      </c>
      <c r="P9" s="3">
        <v>1</v>
      </c>
      <c r="Q9" s="3">
        <v>0</v>
      </c>
    </row>
    <row r="10" spans="1:17" ht="14.25">
      <c r="A10" s="2" t="str">
        <f>"140801"</f>
        <v>140801</v>
      </c>
      <c r="B10" s="6" t="s">
        <v>24</v>
      </c>
      <c r="C10" s="2">
        <v>51224</v>
      </c>
      <c r="D10" s="2">
        <v>40798</v>
      </c>
      <c r="E10" s="2">
        <v>40431</v>
      </c>
      <c r="F10" s="2">
        <v>367</v>
      </c>
      <c r="G10" s="2">
        <v>366</v>
      </c>
      <c r="H10" s="2">
        <v>297</v>
      </c>
      <c r="I10" s="2">
        <v>0</v>
      </c>
      <c r="J10" s="2">
        <v>69</v>
      </c>
      <c r="K10" s="2">
        <v>1</v>
      </c>
      <c r="L10" s="2">
        <v>676</v>
      </c>
      <c r="M10" s="2">
        <v>54</v>
      </c>
      <c r="N10" s="2">
        <v>553</v>
      </c>
      <c r="O10" s="2">
        <v>69</v>
      </c>
      <c r="P10" s="2">
        <v>0</v>
      </c>
      <c r="Q10" s="2">
        <v>0</v>
      </c>
    </row>
    <row r="11" spans="1:17" ht="14.25">
      <c r="A11" s="2" t="str">
        <f>"140802"</f>
        <v>140802</v>
      </c>
      <c r="B11" s="6" t="s">
        <v>25</v>
      </c>
      <c r="C11" s="2">
        <v>17683</v>
      </c>
      <c r="D11" s="2">
        <v>13339</v>
      </c>
      <c r="E11" s="2">
        <v>12714</v>
      </c>
      <c r="F11" s="2">
        <v>625</v>
      </c>
      <c r="G11" s="2">
        <v>624</v>
      </c>
      <c r="H11" s="2">
        <v>590</v>
      </c>
      <c r="I11" s="2">
        <v>0</v>
      </c>
      <c r="J11" s="2">
        <v>34</v>
      </c>
      <c r="K11" s="2">
        <v>1</v>
      </c>
      <c r="L11" s="2">
        <v>140</v>
      </c>
      <c r="M11" s="2">
        <v>12</v>
      </c>
      <c r="N11" s="2">
        <v>94</v>
      </c>
      <c r="O11" s="2">
        <v>34</v>
      </c>
      <c r="P11" s="2">
        <v>0</v>
      </c>
      <c r="Q11" s="2">
        <v>0</v>
      </c>
    </row>
    <row r="12" spans="1:17" ht="14.25">
      <c r="A12" s="2" t="str">
        <f>"140803"</f>
        <v>140803</v>
      </c>
      <c r="B12" s="6" t="s">
        <v>26</v>
      </c>
      <c r="C12" s="2">
        <v>14147</v>
      </c>
      <c r="D12" s="2">
        <v>11084</v>
      </c>
      <c r="E12" s="2">
        <v>10339</v>
      </c>
      <c r="F12" s="2">
        <v>745</v>
      </c>
      <c r="G12" s="2">
        <v>745</v>
      </c>
      <c r="H12" s="2">
        <v>709</v>
      </c>
      <c r="I12" s="2">
        <v>0</v>
      </c>
      <c r="J12" s="2">
        <v>36</v>
      </c>
      <c r="K12" s="2">
        <v>0</v>
      </c>
      <c r="L12" s="2">
        <v>118</v>
      </c>
      <c r="M12" s="2">
        <v>16</v>
      </c>
      <c r="N12" s="2">
        <v>66</v>
      </c>
      <c r="O12" s="2">
        <v>36</v>
      </c>
      <c r="P12" s="2">
        <v>0</v>
      </c>
      <c r="Q12" s="2">
        <v>0</v>
      </c>
    </row>
    <row r="13" spans="1:17" ht="14.25">
      <c r="A13" s="2" t="str">
        <f>"140804"</f>
        <v>140804</v>
      </c>
      <c r="B13" s="6" t="s">
        <v>27</v>
      </c>
      <c r="C13" s="2">
        <v>14305</v>
      </c>
      <c r="D13" s="2">
        <v>11353</v>
      </c>
      <c r="E13" s="2">
        <v>10686</v>
      </c>
      <c r="F13" s="2">
        <v>667</v>
      </c>
      <c r="G13" s="2">
        <v>667</v>
      </c>
      <c r="H13" s="2">
        <v>603</v>
      </c>
      <c r="I13" s="2">
        <v>0</v>
      </c>
      <c r="J13" s="2">
        <v>64</v>
      </c>
      <c r="K13" s="2">
        <v>0</v>
      </c>
      <c r="L13" s="2">
        <v>136</v>
      </c>
      <c r="M13" s="2">
        <v>12</v>
      </c>
      <c r="N13" s="2">
        <v>60</v>
      </c>
      <c r="O13" s="2">
        <v>64</v>
      </c>
      <c r="P13" s="2">
        <v>0</v>
      </c>
      <c r="Q13" s="2">
        <v>0</v>
      </c>
    </row>
    <row r="14" spans="1:17" ht="14.25">
      <c r="A14" s="2" t="str">
        <f>"140805"</f>
        <v>140805</v>
      </c>
      <c r="B14" s="6" t="s">
        <v>28</v>
      </c>
      <c r="C14" s="2">
        <v>13051</v>
      </c>
      <c r="D14" s="2">
        <v>10264</v>
      </c>
      <c r="E14" s="2">
        <v>9844</v>
      </c>
      <c r="F14" s="2">
        <v>420</v>
      </c>
      <c r="G14" s="2">
        <v>418</v>
      </c>
      <c r="H14" s="2">
        <v>406</v>
      </c>
      <c r="I14" s="2">
        <v>0</v>
      </c>
      <c r="J14" s="2">
        <v>12</v>
      </c>
      <c r="K14" s="2">
        <v>3</v>
      </c>
      <c r="L14" s="2">
        <v>76</v>
      </c>
      <c r="M14" s="2">
        <v>13</v>
      </c>
      <c r="N14" s="2">
        <v>51</v>
      </c>
      <c r="O14" s="2">
        <v>12</v>
      </c>
      <c r="P14" s="2">
        <v>1</v>
      </c>
      <c r="Q14" s="2">
        <v>0</v>
      </c>
    </row>
    <row r="15" spans="1:17" s="4" customFormat="1" ht="14.25">
      <c r="A15" s="3" t="s">
        <v>29</v>
      </c>
      <c r="B15" s="5"/>
      <c r="C15" s="3">
        <v>77416</v>
      </c>
      <c r="D15" s="3">
        <v>62735</v>
      </c>
      <c r="E15" s="3">
        <v>60645</v>
      </c>
      <c r="F15" s="3">
        <v>2090</v>
      </c>
      <c r="G15" s="3">
        <v>2088</v>
      </c>
      <c r="H15" s="3">
        <v>1864</v>
      </c>
      <c r="I15" s="3">
        <v>0</v>
      </c>
      <c r="J15" s="3">
        <v>224</v>
      </c>
      <c r="K15" s="3">
        <v>2</v>
      </c>
      <c r="L15" s="3">
        <v>956</v>
      </c>
      <c r="M15" s="3">
        <v>90</v>
      </c>
      <c r="N15" s="3">
        <v>642</v>
      </c>
      <c r="O15" s="3">
        <v>224</v>
      </c>
      <c r="P15" s="3">
        <v>0</v>
      </c>
      <c r="Q15" s="3">
        <v>0</v>
      </c>
    </row>
    <row r="16" spans="1:17" ht="14.25">
      <c r="A16" s="2" t="str">
        <f>"141401"</f>
        <v>141401</v>
      </c>
      <c r="B16" s="6" t="s">
        <v>30</v>
      </c>
      <c r="C16" s="2">
        <v>27249</v>
      </c>
      <c r="D16" s="2">
        <v>21938</v>
      </c>
      <c r="E16" s="2">
        <v>21721</v>
      </c>
      <c r="F16" s="2">
        <v>217</v>
      </c>
      <c r="G16" s="2">
        <v>216</v>
      </c>
      <c r="H16" s="2">
        <v>153</v>
      </c>
      <c r="I16" s="2">
        <v>0</v>
      </c>
      <c r="J16" s="2">
        <v>63</v>
      </c>
      <c r="K16" s="2">
        <v>1</v>
      </c>
      <c r="L16" s="2">
        <v>471</v>
      </c>
      <c r="M16" s="2">
        <v>28</v>
      </c>
      <c r="N16" s="2">
        <v>380</v>
      </c>
      <c r="O16" s="2">
        <v>63</v>
      </c>
      <c r="P16" s="2">
        <v>0</v>
      </c>
      <c r="Q16" s="2">
        <v>0</v>
      </c>
    </row>
    <row r="17" spans="1:17" ht="14.25">
      <c r="A17" s="2" t="str">
        <f>"141402"</f>
        <v>141402</v>
      </c>
      <c r="B17" s="6" t="s">
        <v>31</v>
      </c>
      <c r="C17" s="2">
        <v>9950</v>
      </c>
      <c r="D17" s="2">
        <v>8097</v>
      </c>
      <c r="E17" s="2">
        <v>7242</v>
      </c>
      <c r="F17" s="2">
        <v>855</v>
      </c>
      <c r="G17" s="2">
        <v>855</v>
      </c>
      <c r="H17" s="2">
        <v>797</v>
      </c>
      <c r="I17" s="2">
        <v>0</v>
      </c>
      <c r="J17" s="2">
        <v>58</v>
      </c>
      <c r="K17" s="2">
        <v>0</v>
      </c>
      <c r="L17" s="2">
        <v>131</v>
      </c>
      <c r="M17" s="2">
        <v>7</v>
      </c>
      <c r="N17" s="2">
        <v>66</v>
      </c>
      <c r="O17" s="2">
        <v>58</v>
      </c>
      <c r="P17" s="2">
        <v>0</v>
      </c>
      <c r="Q17" s="2">
        <v>0</v>
      </c>
    </row>
    <row r="18" spans="1:17" ht="14.25">
      <c r="A18" s="2" t="str">
        <f>"141403"</f>
        <v>141403</v>
      </c>
      <c r="B18" s="6" t="s">
        <v>32</v>
      </c>
      <c r="C18" s="2">
        <v>5544</v>
      </c>
      <c r="D18" s="2">
        <v>4539</v>
      </c>
      <c r="E18" s="2">
        <v>4165</v>
      </c>
      <c r="F18" s="2">
        <v>374</v>
      </c>
      <c r="G18" s="2">
        <v>374</v>
      </c>
      <c r="H18" s="2">
        <v>346</v>
      </c>
      <c r="I18" s="2">
        <v>0</v>
      </c>
      <c r="J18" s="2">
        <v>28</v>
      </c>
      <c r="K18" s="2">
        <v>0</v>
      </c>
      <c r="L18" s="2">
        <v>74</v>
      </c>
      <c r="M18" s="2">
        <v>3</v>
      </c>
      <c r="N18" s="2">
        <v>43</v>
      </c>
      <c r="O18" s="2">
        <v>28</v>
      </c>
      <c r="P18" s="2">
        <v>0</v>
      </c>
      <c r="Q18" s="2">
        <v>0</v>
      </c>
    </row>
    <row r="19" spans="1:17" ht="14.25">
      <c r="A19" s="2" t="str">
        <f>"141404"</f>
        <v>141404</v>
      </c>
      <c r="B19" s="6" t="s">
        <v>33</v>
      </c>
      <c r="C19" s="2">
        <v>19575</v>
      </c>
      <c r="D19" s="2">
        <v>15778</v>
      </c>
      <c r="E19" s="2">
        <v>15565</v>
      </c>
      <c r="F19" s="2">
        <v>213</v>
      </c>
      <c r="G19" s="2">
        <v>213</v>
      </c>
      <c r="H19" s="2">
        <v>173</v>
      </c>
      <c r="I19" s="2">
        <v>0</v>
      </c>
      <c r="J19" s="2">
        <v>40</v>
      </c>
      <c r="K19" s="2">
        <v>0</v>
      </c>
      <c r="L19" s="2">
        <v>157</v>
      </c>
      <c r="M19" s="2">
        <v>35</v>
      </c>
      <c r="N19" s="2">
        <v>82</v>
      </c>
      <c r="O19" s="2">
        <v>40</v>
      </c>
      <c r="P19" s="2">
        <v>0</v>
      </c>
      <c r="Q19" s="2">
        <v>0</v>
      </c>
    </row>
    <row r="20" spans="1:17" ht="14.25">
      <c r="A20" s="2" t="str">
        <f>"141405"</f>
        <v>141405</v>
      </c>
      <c r="B20" s="6" t="s">
        <v>34</v>
      </c>
      <c r="C20" s="2">
        <v>8909</v>
      </c>
      <c r="D20" s="2">
        <v>7295</v>
      </c>
      <c r="E20" s="2">
        <v>7075</v>
      </c>
      <c r="F20" s="2">
        <v>220</v>
      </c>
      <c r="G20" s="2">
        <v>219</v>
      </c>
      <c r="H20" s="2">
        <v>196</v>
      </c>
      <c r="I20" s="2">
        <v>0</v>
      </c>
      <c r="J20" s="2">
        <v>23</v>
      </c>
      <c r="K20" s="2">
        <v>1</v>
      </c>
      <c r="L20" s="2">
        <v>78</v>
      </c>
      <c r="M20" s="2">
        <v>9</v>
      </c>
      <c r="N20" s="2">
        <v>46</v>
      </c>
      <c r="O20" s="2">
        <v>23</v>
      </c>
      <c r="P20" s="2">
        <v>0</v>
      </c>
      <c r="Q20" s="2">
        <v>0</v>
      </c>
    </row>
    <row r="21" spans="1:17" ht="14.25">
      <c r="A21" s="2" t="str">
        <f>"141406"</f>
        <v>141406</v>
      </c>
      <c r="B21" s="6" t="s">
        <v>35</v>
      </c>
      <c r="C21" s="2">
        <v>6189</v>
      </c>
      <c r="D21" s="2">
        <v>5088</v>
      </c>
      <c r="E21" s="2">
        <v>4877</v>
      </c>
      <c r="F21" s="2">
        <v>211</v>
      </c>
      <c r="G21" s="2">
        <v>211</v>
      </c>
      <c r="H21" s="2">
        <v>199</v>
      </c>
      <c r="I21" s="2">
        <v>0</v>
      </c>
      <c r="J21" s="2">
        <v>12</v>
      </c>
      <c r="K21" s="2">
        <v>0</v>
      </c>
      <c r="L21" s="2">
        <v>45</v>
      </c>
      <c r="M21" s="2">
        <v>8</v>
      </c>
      <c r="N21" s="2">
        <v>25</v>
      </c>
      <c r="O21" s="2">
        <v>12</v>
      </c>
      <c r="P21" s="2">
        <v>0</v>
      </c>
      <c r="Q21" s="2">
        <v>0</v>
      </c>
    </row>
    <row r="22" spans="1:17" s="4" customFormat="1" ht="14.25">
      <c r="A22" s="3" t="s">
        <v>36</v>
      </c>
      <c r="B22" s="5"/>
      <c r="C22" s="3">
        <v>119807</v>
      </c>
      <c r="D22" s="3">
        <v>95653</v>
      </c>
      <c r="E22" s="3">
        <v>94086</v>
      </c>
      <c r="F22" s="3">
        <v>1567</v>
      </c>
      <c r="G22" s="3">
        <v>1561</v>
      </c>
      <c r="H22" s="3">
        <v>1435</v>
      </c>
      <c r="I22" s="3">
        <v>5</v>
      </c>
      <c r="J22" s="3">
        <v>121</v>
      </c>
      <c r="K22" s="3">
        <v>6</v>
      </c>
      <c r="L22" s="3">
        <v>909</v>
      </c>
      <c r="M22" s="3">
        <v>127</v>
      </c>
      <c r="N22" s="3">
        <v>661</v>
      </c>
      <c r="O22" s="3">
        <v>121</v>
      </c>
      <c r="P22" s="3">
        <v>0</v>
      </c>
      <c r="Q22" s="3">
        <v>0</v>
      </c>
    </row>
    <row r="23" spans="1:17" ht="14.25">
      <c r="A23" s="2" t="str">
        <f>"141701"</f>
        <v>141701</v>
      </c>
      <c r="B23" s="6" t="s">
        <v>37</v>
      </c>
      <c r="C23" s="2">
        <v>19321</v>
      </c>
      <c r="D23" s="2">
        <v>14950</v>
      </c>
      <c r="E23" s="2">
        <v>14722</v>
      </c>
      <c r="F23" s="2">
        <v>228</v>
      </c>
      <c r="G23" s="2">
        <v>226</v>
      </c>
      <c r="H23" s="2">
        <v>220</v>
      </c>
      <c r="I23" s="2">
        <v>0</v>
      </c>
      <c r="J23" s="2">
        <v>6</v>
      </c>
      <c r="K23" s="2">
        <v>2</v>
      </c>
      <c r="L23" s="2">
        <v>130</v>
      </c>
      <c r="M23" s="2">
        <v>18</v>
      </c>
      <c r="N23" s="2">
        <v>106</v>
      </c>
      <c r="O23" s="2">
        <v>6</v>
      </c>
      <c r="P23" s="2">
        <v>0</v>
      </c>
      <c r="Q23" s="2">
        <v>0</v>
      </c>
    </row>
    <row r="24" spans="1:17" ht="14.25">
      <c r="A24" s="2" t="str">
        <f>"141702"</f>
        <v>141702</v>
      </c>
      <c r="B24" s="6" t="s">
        <v>38</v>
      </c>
      <c r="C24" s="2">
        <v>43050</v>
      </c>
      <c r="D24" s="2">
        <v>34849</v>
      </c>
      <c r="E24" s="2">
        <v>34312</v>
      </c>
      <c r="F24" s="2">
        <v>537</v>
      </c>
      <c r="G24" s="2">
        <v>534</v>
      </c>
      <c r="H24" s="2">
        <v>463</v>
      </c>
      <c r="I24" s="2">
        <v>0</v>
      </c>
      <c r="J24" s="2">
        <v>71</v>
      </c>
      <c r="K24" s="2">
        <v>3</v>
      </c>
      <c r="L24" s="2">
        <v>452</v>
      </c>
      <c r="M24" s="2">
        <v>61</v>
      </c>
      <c r="N24" s="2">
        <v>320</v>
      </c>
      <c r="O24" s="2">
        <v>71</v>
      </c>
      <c r="P24" s="2">
        <v>0</v>
      </c>
      <c r="Q24" s="2">
        <v>0</v>
      </c>
    </row>
    <row r="25" spans="1:17" ht="14.25">
      <c r="A25" s="2" t="str">
        <f>"141703"</f>
        <v>141703</v>
      </c>
      <c r="B25" s="6" t="s">
        <v>39</v>
      </c>
      <c r="C25" s="2">
        <v>11584</v>
      </c>
      <c r="D25" s="2">
        <v>9268</v>
      </c>
      <c r="E25" s="2">
        <v>9131</v>
      </c>
      <c r="F25" s="2">
        <v>137</v>
      </c>
      <c r="G25" s="2">
        <v>137</v>
      </c>
      <c r="H25" s="2">
        <v>126</v>
      </c>
      <c r="I25" s="2">
        <v>0</v>
      </c>
      <c r="J25" s="2">
        <v>11</v>
      </c>
      <c r="K25" s="2">
        <v>0</v>
      </c>
      <c r="L25" s="2">
        <v>60</v>
      </c>
      <c r="M25" s="2">
        <v>8</v>
      </c>
      <c r="N25" s="2">
        <v>41</v>
      </c>
      <c r="O25" s="2">
        <v>11</v>
      </c>
      <c r="P25" s="2">
        <v>0</v>
      </c>
      <c r="Q25" s="2">
        <v>0</v>
      </c>
    </row>
    <row r="26" spans="1:17" ht="14.25">
      <c r="A26" s="2" t="str">
        <f>"141704"</f>
        <v>141704</v>
      </c>
      <c r="B26" s="6" t="s">
        <v>40</v>
      </c>
      <c r="C26" s="2">
        <v>15517</v>
      </c>
      <c r="D26" s="2">
        <v>12668</v>
      </c>
      <c r="E26" s="2">
        <v>12565</v>
      </c>
      <c r="F26" s="2">
        <v>103</v>
      </c>
      <c r="G26" s="2">
        <v>103</v>
      </c>
      <c r="H26" s="2">
        <v>77</v>
      </c>
      <c r="I26" s="2">
        <v>0</v>
      </c>
      <c r="J26" s="2">
        <v>26</v>
      </c>
      <c r="K26" s="2">
        <v>0</v>
      </c>
      <c r="L26" s="2">
        <v>149</v>
      </c>
      <c r="M26" s="2">
        <v>20</v>
      </c>
      <c r="N26" s="2">
        <v>103</v>
      </c>
      <c r="O26" s="2">
        <v>26</v>
      </c>
      <c r="P26" s="2">
        <v>0</v>
      </c>
      <c r="Q26" s="2">
        <v>0</v>
      </c>
    </row>
    <row r="27" spans="1:17" ht="14.25">
      <c r="A27" s="2" t="str">
        <f>"141705"</f>
        <v>141705</v>
      </c>
      <c r="B27" s="6" t="s">
        <v>41</v>
      </c>
      <c r="C27" s="2">
        <v>8173</v>
      </c>
      <c r="D27" s="2">
        <v>6510</v>
      </c>
      <c r="E27" s="2">
        <v>6452</v>
      </c>
      <c r="F27" s="2">
        <v>58</v>
      </c>
      <c r="G27" s="2">
        <v>57</v>
      </c>
      <c r="H27" s="2">
        <v>55</v>
      </c>
      <c r="I27" s="2">
        <v>2</v>
      </c>
      <c r="J27" s="2">
        <v>0</v>
      </c>
      <c r="K27" s="2">
        <v>1</v>
      </c>
      <c r="L27" s="2">
        <v>22</v>
      </c>
      <c r="M27" s="2">
        <v>7</v>
      </c>
      <c r="N27" s="2">
        <v>15</v>
      </c>
      <c r="O27" s="2">
        <v>0</v>
      </c>
      <c r="P27" s="2">
        <v>0</v>
      </c>
      <c r="Q27" s="2">
        <v>0</v>
      </c>
    </row>
    <row r="28" spans="1:17" ht="14.25">
      <c r="A28" s="2" t="str">
        <f>"141706"</f>
        <v>141706</v>
      </c>
      <c r="B28" s="6" t="s">
        <v>42</v>
      </c>
      <c r="C28" s="2">
        <v>3598</v>
      </c>
      <c r="D28" s="2">
        <v>2869</v>
      </c>
      <c r="E28" s="2">
        <v>2853</v>
      </c>
      <c r="F28" s="2">
        <v>16</v>
      </c>
      <c r="G28" s="2">
        <v>16</v>
      </c>
      <c r="H28" s="2">
        <v>16</v>
      </c>
      <c r="I28" s="2">
        <v>0</v>
      </c>
      <c r="J28" s="2">
        <v>0</v>
      </c>
      <c r="K28" s="2">
        <v>0</v>
      </c>
      <c r="L28" s="2">
        <v>9</v>
      </c>
      <c r="M28" s="2">
        <v>0</v>
      </c>
      <c r="N28" s="2">
        <v>9</v>
      </c>
      <c r="O28" s="2">
        <v>0</v>
      </c>
      <c r="P28" s="2">
        <v>0</v>
      </c>
      <c r="Q28" s="2">
        <v>0</v>
      </c>
    </row>
    <row r="29" spans="1:17" ht="14.25">
      <c r="A29" s="2" t="str">
        <f>"141707"</f>
        <v>141707</v>
      </c>
      <c r="B29" s="6" t="s">
        <v>43</v>
      </c>
      <c r="C29" s="2">
        <v>6336</v>
      </c>
      <c r="D29" s="2">
        <v>5136</v>
      </c>
      <c r="E29" s="2">
        <v>5089</v>
      </c>
      <c r="F29" s="2">
        <v>47</v>
      </c>
      <c r="G29" s="2">
        <v>47</v>
      </c>
      <c r="H29" s="2">
        <v>43</v>
      </c>
      <c r="I29" s="2">
        <v>3</v>
      </c>
      <c r="J29" s="2">
        <v>1</v>
      </c>
      <c r="K29" s="2">
        <v>0</v>
      </c>
      <c r="L29" s="2">
        <v>32</v>
      </c>
      <c r="M29" s="2">
        <v>5</v>
      </c>
      <c r="N29" s="2">
        <v>26</v>
      </c>
      <c r="O29" s="2">
        <v>1</v>
      </c>
      <c r="P29" s="2">
        <v>0</v>
      </c>
      <c r="Q29" s="2">
        <v>0</v>
      </c>
    </row>
    <row r="30" spans="1:17" ht="14.25">
      <c r="A30" s="2" t="str">
        <f>"141708"</f>
        <v>141708</v>
      </c>
      <c r="B30" s="6" t="s">
        <v>44</v>
      </c>
      <c r="C30" s="2">
        <v>12228</v>
      </c>
      <c r="D30" s="2">
        <v>9403</v>
      </c>
      <c r="E30" s="2">
        <v>8962</v>
      </c>
      <c r="F30" s="2">
        <v>441</v>
      </c>
      <c r="G30" s="2">
        <v>441</v>
      </c>
      <c r="H30" s="2">
        <v>435</v>
      </c>
      <c r="I30" s="2">
        <v>0</v>
      </c>
      <c r="J30" s="2">
        <v>6</v>
      </c>
      <c r="K30" s="2">
        <v>0</v>
      </c>
      <c r="L30" s="2">
        <v>55</v>
      </c>
      <c r="M30" s="2">
        <v>8</v>
      </c>
      <c r="N30" s="2">
        <v>41</v>
      </c>
      <c r="O30" s="2">
        <v>6</v>
      </c>
      <c r="P30" s="2">
        <v>0</v>
      </c>
      <c r="Q30" s="2">
        <v>0</v>
      </c>
    </row>
    <row r="31" spans="1:17" s="4" customFormat="1" ht="14.25">
      <c r="A31" s="3" t="s">
        <v>45</v>
      </c>
      <c r="B31" s="5"/>
      <c r="C31" s="3">
        <v>169980</v>
      </c>
      <c r="D31" s="3">
        <v>131161</v>
      </c>
      <c r="E31" s="3">
        <v>128009</v>
      </c>
      <c r="F31" s="3">
        <v>3152</v>
      </c>
      <c r="G31" s="3">
        <v>3134</v>
      </c>
      <c r="H31" s="3">
        <v>2949</v>
      </c>
      <c r="I31" s="3">
        <v>0</v>
      </c>
      <c r="J31" s="3">
        <v>185</v>
      </c>
      <c r="K31" s="3">
        <v>18</v>
      </c>
      <c r="L31" s="3">
        <v>1366</v>
      </c>
      <c r="M31" s="3">
        <v>253</v>
      </c>
      <c r="N31" s="3">
        <v>928</v>
      </c>
      <c r="O31" s="3">
        <v>185</v>
      </c>
      <c r="P31" s="3">
        <v>0</v>
      </c>
      <c r="Q31" s="3">
        <v>0</v>
      </c>
    </row>
    <row r="32" spans="1:17" ht="14.25">
      <c r="A32" s="2" t="str">
        <f>"141801"</f>
        <v>141801</v>
      </c>
      <c r="B32" s="6" t="s">
        <v>46</v>
      </c>
      <c r="C32" s="2">
        <v>25709</v>
      </c>
      <c r="D32" s="2">
        <v>20570</v>
      </c>
      <c r="E32" s="2">
        <v>20224</v>
      </c>
      <c r="F32" s="2">
        <v>346</v>
      </c>
      <c r="G32" s="2">
        <v>346</v>
      </c>
      <c r="H32" s="2">
        <v>296</v>
      </c>
      <c r="I32" s="2">
        <v>0</v>
      </c>
      <c r="J32" s="2">
        <v>50</v>
      </c>
      <c r="K32" s="2">
        <v>0</v>
      </c>
      <c r="L32" s="2">
        <v>231</v>
      </c>
      <c r="M32" s="2">
        <v>62</v>
      </c>
      <c r="N32" s="2">
        <v>119</v>
      </c>
      <c r="O32" s="2">
        <v>50</v>
      </c>
      <c r="P32" s="2">
        <v>0</v>
      </c>
      <c r="Q32" s="2">
        <v>0</v>
      </c>
    </row>
    <row r="33" spans="1:17" ht="14.25">
      <c r="A33" s="2" t="str">
        <f>"141802"</f>
        <v>141802</v>
      </c>
      <c r="B33" s="6" t="s">
        <v>47</v>
      </c>
      <c r="C33" s="2">
        <v>23837</v>
      </c>
      <c r="D33" s="2">
        <v>19309</v>
      </c>
      <c r="E33" s="2">
        <v>18765</v>
      </c>
      <c r="F33" s="2">
        <v>544</v>
      </c>
      <c r="G33" s="2">
        <v>538</v>
      </c>
      <c r="H33" s="2">
        <v>484</v>
      </c>
      <c r="I33" s="2">
        <v>0</v>
      </c>
      <c r="J33" s="2">
        <v>54</v>
      </c>
      <c r="K33" s="2">
        <v>6</v>
      </c>
      <c r="L33" s="2">
        <v>278</v>
      </c>
      <c r="M33" s="2">
        <v>88</v>
      </c>
      <c r="N33" s="2">
        <v>136</v>
      </c>
      <c r="O33" s="2">
        <v>54</v>
      </c>
      <c r="P33" s="2">
        <v>0</v>
      </c>
      <c r="Q33" s="2">
        <v>0</v>
      </c>
    </row>
    <row r="34" spans="1:17" ht="14.25">
      <c r="A34" s="2" t="str">
        <f>"141803"</f>
        <v>141803</v>
      </c>
      <c r="B34" s="6" t="s">
        <v>48</v>
      </c>
      <c r="C34" s="2">
        <v>23801</v>
      </c>
      <c r="D34" s="2">
        <v>17268</v>
      </c>
      <c r="E34" s="2">
        <v>16698</v>
      </c>
      <c r="F34" s="2">
        <v>570</v>
      </c>
      <c r="G34" s="2">
        <v>566</v>
      </c>
      <c r="H34" s="2">
        <v>554</v>
      </c>
      <c r="I34" s="2">
        <v>0</v>
      </c>
      <c r="J34" s="2">
        <v>12</v>
      </c>
      <c r="K34" s="2">
        <v>4</v>
      </c>
      <c r="L34" s="2">
        <v>147</v>
      </c>
      <c r="M34" s="2">
        <v>10</v>
      </c>
      <c r="N34" s="2">
        <v>125</v>
      </c>
      <c r="O34" s="2">
        <v>12</v>
      </c>
      <c r="P34" s="2">
        <v>0</v>
      </c>
      <c r="Q34" s="2">
        <v>0</v>
      </c>
    </row>
    <row r="35" spans="1:17" ht="14.25">
      <c r="A35" s="2" t="str">
        <f>"141804"</f>
        <v>141804</v>
      </c>
      <c r="B35" s="6" t="s">
        <v>49</v>
      </c>
      <c r="C35" s="2">
        <v>75137</v>
      </c>
      <c r="D35" s="2">
        <v>57060</v>
      </c>
      <c r="E35" s="2">
        <v>55987</v>
      </c>
      <c r="F35" s="2">
        <v>1073</v>
      </c>
      <c r="G35" s="2">
        <v>1065</v>
      </c>
      <c r="H35" s="2">
        <v>1030</v>
      </c>
      <c r="I35" s="2">
        <v>0</v>
      </c>
      <c r="J35" s="2">
        <v>35</v>
      </c>
      <c r="K35" s="2">
        <v>8</v>
      </c>
      <c r="L35" s="2">
        <v>565</v>
      </c>
      <c r="M35" s="2">
        <v>82</v>
      </c>
      <c r="N35" s="2">
        <v>448</v>
      </c>
      <c r="O35" s="2">
        <v>35</v>
      </c>
      <c r="P35" s="2">
        <v>0</v>
      </c>
      <c r="Q35" s="2">
        <v>0</v>
      </c>
    </row>
    <row r="36" spans="1:17" ht="14.25">
      <c r="A36" s="2" t="str">
        <f>"141805"</f>
        <v>141805</v>
      </c>
      <c r="B36" s="6" t="s">
        <v>50</v>
      </c>
      <c r="C36" s="2">
        <v>10406</v>
      </c>
      <c r="D36" s="2">
        <v>8125</v>
      </c>
      <c r="E36" s="2">
        <v>7810</v>
      </c>
      <c r="F36" s="2">
        <v>315</v>
      </c>
      <c r="G36" s="2">
        <v>315</v>
      </c>
      <c r="H36" s="2">
        <v>305</v>
      </c>
      <c r="I36" s="2">
        <v>0</v>
      </c>
      <c r="J36" s="2">
        <v>10</v>
      </c>
      <c r="K36" s="2">
        <v>0</v>
      </c>
      <c r="L36" s="2">
        <v>43</v>
      </c>
      <c r="M36" s="2">
        <v>4</v>
      </c>
      <c r="N36" s="2">
        <v>29</v>
      </c>
      <c r="O36" s="2">
        <v>10</v>
      </c>
      <c r="P36" s="2">
        <v>0</v>
      </c>
      <c r="Q36" s="2">
        <v>0</v>
      </c>
    </row>
    <row r="37" spans="1:17" ht="14.25">
      <c r="A37" s="2" t="str">
        <f>"141806"</f>
        <v>141806</v>
      </c>
      <c r="B37" s="6" t="s">
        <v>51</v>
      </c>
      <c r="C37" s="2">
        <v>11090</v>
      </c>
      <c r="D37" s="2">
        <v>8829</v>
      </c>
      <c r="E37" s="2">
        <v>8525</v>
      </c>
      <c r="F37" s="2">
        <v>304</v>
      </c>
      <c r="G37" s="2">
        <v>304</v>
      </c>
      <c r="H37" s="2">
        <v>280</v>
      </c>
      <c r="I37" s="2">
        <v>0</v>
      </c>
      <c r="J37" s="2">
        <v>24</v>
      </c>
      <c r="K37" s="2">
        <v>0</v>
      </c>
      <c r="L37" s="2">
        <v>102</v>
      </c>
      <c r="M37" s="2">
        <v>7</v>
      </c>
      <c r="N37" s="2">
        <v>71</v>
      </c>
      <c r="O37" s="2">
        <v>24</v>
      </c>
      <c r="P37" s="2">
        <v>0</v>
      </c>
      <c r="Q37" s="2">
        <v>0</v>
      </c>
    </row>
    <row r="38" spans="1:17" s="4" customFormat="1" ht="14.25">
      <c r="A38" s="3" t="s">
        <v>52</v>
      </c>
      <c r="B38" s="5"/>
      <c r="C38" s="3">
        <v>155068</v>
      </c>
      <c r="D38" s="3">
        <v>123402</v>
      </c>
      <c r="E38" s="3">
        <v>120727</v>
      </c>
      <c r="F38" s="3">
        <v>2675</v>
      </c>
      <c r="G38" s="3">
        <v>2660</v>
      </c>
      <c r="H38" s="3">
        <v>2532</v>
      </c>
      <c r="I38" s="3">
        <v>0</v>
      </c>
      <c r="J38" s="3">
        <v>128</v>
      </c>
      <c r="K38" s="3">
        <v>16</v>
      </c>
      <c r="L38" s="3">
        <v>1525</v>
      </c>
      <c r="M38" s="3">
        <v>188</v>
      </c>
      <c r="N38" s="3">
        <v>1209</v>
      </c>
      <c r="O38" s="3">
        <v>128</v>
      </c>
      <c r="P38" s="3">
        <v>1</v>
      </c>
      <c r="Q38" s="3">
        <v>0</v>
      </c>
    </row>
    <row r="39" spans="1:17" ht="14.25">
      <c r="A39" s="2" t="str">
        <f>"142101"</f>
        <v>142101</v>
      </c>
      <c r="B39" s="6" t="s">
        <v>53</v>
      </c>
      <c r="C39" s="2">
        <v>21924</v>
      </c>
      <c r="D39" s="2">
        <v>17912</v>
      </c>
      <c r="E39" s="2">
        <v>17800</v>
      </c>
      <c r="F39" s="2">
        <v>112</v>
      </c>
      <c r="G39" s="2">
        <v>112</v>
      </c>
      <c r="H39" s="2">
        <v>106</v>
      </c>
      <c r="I39" s="2">
        <v>0</v>
      </c>
      <c r="J39" s="2">
        <v>6</v>
      </c>
      <c r="K39" s="2">
        <v>0</v>
      </c>
      <c r="L39" s="2">
        <v>237</v>
      </c>
      <c r="M39" s="2">
        <v>24</v>
      </c>
      <c r="N39" s="2">
        <v>207</v>
      </c>
      <c r="O39" s="2">
        <v>6</v>
      </c>
      <c r="P39" s="2">
        <v>0</v>
      </c>
      <c r="Q39" s="2">
        <v>0</v>
      </c>
    </row>
    <row r="40" spans="1:17" ht="14.25">
      <c r="A40" s="2" t="str">
        <f>"142102"</f>
        <v>142102</v>
      </c>
      <c r="B40" s="6" t="s">
        <v>54</v>
      </c>
      <c r="C40" s="2">
        <v>57132</v>
      </c>
      <c r="D40" s="2">
        <v>45735</v>
      </c>
      <c r="E40" s="2">
        <v>45438</v>
      </c>
      <c r="F40" s="2">
        <v>297</v>
      </c>
      <c r="G40" s="2">
        <v>296</v>
      </c>
      <c r="H40" s="2">
        <v>263</v>
      </c>
      <c r="I40" s="2">
        <v>0</v>
      </c>
      <c r="J40" s="2">
        <v>33</v>
      </c>
      <c r="K40" s="2">
        <v>1</v>
      </c>
      <c r="L40" s="2">
        <v>577</v>
      </c>
      <c r="M40" s="2">
        <v>65</v>
      </c>
      <c r="N40" s="2">
        <v>479</v>
      </c>
      <c r="O40" s="2">
        <v>33</v>
      </c>
      <c r="P40" s="2">
        <v>0</v>
      </c>
      <c r="Q40" s="2">
        <v>0</v>
      </c>
    </row>
    <row r="41" spans="1:17" ht="14.25">
      <c r="A41" s="2" t="str">
        <f>"142103"</f>
        <v>142103</v>
      </c>
      <c r="B41" s="6" t="s">
        <v>55</v>
      </c>
      <c r="C41" s="2">
        <v>24867</v>
      </c>
      <c r="D41" s="2">
        <v>19687</v>
      </c>
      <c r="E41" s="2">
        <v>19072</v>
      </c>
      <c r="F41" s="2">
        <v>615</v>
      </c>
      <c r="G41" s="2">
        <v>614</v>
      </c>
      <c r="H41" s="2">
        <v>567</v>
      </c>
      <c r="I41" s="2">
        <v>0</v>
      </c>
      <c r="J41" s="2">
        <v>47</v>
      </c>
      <c r="K41" s="2">
        <v>2</v>
      </c>
      <c r="L41" s="2">
        <v>249</v>
      </c>
      <c r="M41" s="2">
        <v>52</v>
      </c>
      <c r="N41" s="2">
        <v>150</v>
      </c>
      <c r="O41" s="2">
        <v>47</v>
      </c>
      <c r="P41" s="2">
        <v>1</v>
      </c>
      <c r="Q41" s="2">
        <v>0</v>
      </c>
    </row>
    <row r="42" spans="1:17" ht="14.25">
      <c r="A42" s="2" t="str">
        <f>"142104"</f>
        <v>142104</v>
      </c>
      <c r="B42" s="6" t="s">
        <v>56</v>
      </c>
      <c r="C42" s="2">
        <v>17167</v>
      </c>
      <c r="D42" s="2">
        <v>13419</v>
      </c>
      <c r="E42" s="2">
        <v>13087</v>
      </c>
      <c r="F42" s="2">
        <v>332</v>
      </c>
      <c r="G42" s="2">
        <v>325</v>
      </c>
      <c r="H42" s="2">
        <v>320</v>
      </c>
      <c r="I42" s="2">
        <v>0</v>
      </c>
      <c r="J42" s="2">
        <v>5</v>
      </c>
      <c r="K42" s="2">
        <v>7</v>
      </c>
      <c r="L42" s="2">
        <v>153</v>
      </c>
      <c r="M42" s="2">
        <v>20</v>
      </c>
      <c r="N42" s="2">
        <v>128</v>
      </c>
      <c r="O42" s="2">
        <v>5</v>
      </c>
      <c r="P42" s="2">
        <v>0</v>
      </c>
      <c r="Q42" s="2">
        <v>0</v>
      </c>
    </row>
    <row r="43" spans="1:17" ht="14.25">
      <c r="A43" s="2" t="str">
        <f>"142105"</f>
        <v>142105</v>
      </c>
      <c r="B43" s="6" t="s">
        <v>57</v>
      </c>
      <c r="C43" s="2">
        <v>13027</v>
      </c>
      <c r="D43" s="2">
        <v>10086</v>
      </c>
      <c r="E43" s="2">
        <v>9227</v>
      </c>
      <c r="F43" s="2">
        <v>859</v>
      </c>
      <c r="G43" s="2">
        <v>854</v>
      </c>
      <c r="H43" s="2">
        <v>833</v>
      </c>
      <c r="I43" s="2">
        <v>0</v>
      </c>
      <c r="J43" s="2">
        <v>21</v>
      </c>
      <c r="K43" s="2">
        <v>5</v>
      </c>
      <c r="L43" s="2">
        <v>91</v>
      </c>
      <c r="M43" s="2">
        <v>7</v>
      </c>
      <c r="N43" s="2">
        <v>63</v>
      </c>
      <c r="O43" s="2">
        <v>21</v>
      </c>
      <c r="P43" s="2">
        <v>0</v>
      </c>
      <c r="Q43" s="2">
        <v>0</v>
      </c>
    </row>
    <row r="44" spans="1:17" ht="14.25">
      <c r="A44" s="2" t="str">
        <f>"142106"</f>
        <v>142106</v>
      </c>
      <c r="B44" s="6" t="s">
        <v>58</v>
      </c>
      <c r="C44" s="2">
        <v>20951</v>
      </c>
      <c r="D44" s="2">
        <v>16563</v>
      </c>
      <c r="E44" s="2">
        <v>16103</v>
      </c>
      <c r="F44" s="2">
        <v>460</v>
      </c>
      <c r="G44" s="2">
        <v>459</v>
      </c>
      <c r="H44" s="2">
        <v>443</v>
      </c>
      <c r="I44" s="2">
        <v>0</v>
      </c>
      <c r="J44" s="2">
        <v>16</v>
      </c>
      <c r="K44" s="2">
        <v>1</v>
      </c>
      <c r="L44" s="2">
        <v>218</v>
      </c>
      <c r="M44" s="2">
        <v>20</v>
      </c>
      <c r="N44" s="2">
        <v>182</v>
      </c>
      <c r="O44" s="2">
        <v>16</v>
      </c>
      <c r="P44" s="2">
        <v>0</v>
      </c>
      <c r="Q44" s="2">
        <v>0</v>
      </c>
    </row>
    <row r="45" spans="1:17" s="4" customFormat="1" ht="14.25">
      <c r="A45" s="3" t="s">
        <v>59</v>
      </c>
      <c r="B45" s="5"/>
      <c r="C45" s="3">
        <v>110092</v>
      </c>
      <c r="D45" s="3">
        <v>86968</v>
      </c>
      <c r="E45" s="3">
        <v>84637</v>
      </c>
      <c r="F45" s="3">
        <v>2331</v>
      </c>
      <c r="G45" s="3">
        <v>2321</v>
      </c>
      <c r="H45" s="3">
        <v>2175</v>
      </c>
      <c r="I45" s="3">
        <v>0</v>
      </c>
      <c r="J45" s="3">
        <v>146</v>
      </c>
      <c r="K45" s="3">
        <v>10</v>
      </c>
      <c r="L45" s="3">
        <v>947</v>
      </c>
      <c r="M45" s="3">
        <v>177</v>
      </c>
      <c r="N45" s="3">
        <v>624</v>
      </c>
      <c r="O45" s="3">
        <v>146</v>
      </c>
      <c r="P45" s="3">
        <v>0</v>
      </c>
      <c r="Q45" s="3">
        <v>0</v>
      </c>
    </row>
    <row r="46" spans="1:17" ht="14.25">
      <c r="A46" s="2" t="str">
        <f>"143201"</f>
        <v>143201</v>
      </c>
      <c r="B46" s="6" t="s">
        <v>60</v>
      </c>
      <c r="C46" s="2">
        <v>20859</v>
      </c>
      <c r="D46" s="2">
        <v>16728</v>
      </c>
      <c r="E46" s="2">
        <v>16467</v>
      </c>
      <c r="F46" s="2">
        <v>261</v>
      </c>
      <c r="G46" s="2">
        <v>261</v>
      </c>
      <c r="H46" s="2">
        <v>212</v>
      </c>
      <c r="I46" s="2">
        <v>0</v>
      </c>
      <c r="J46" s="2">
        <v>49</v>
      </c>
      <c r="K46" s="2">
        <v>0</v>
      </c>
      <c r="L46" s="2">
        <v>217</v>
      </c>
      <c r="M46" s="2">
        <v>61</v>
      </c>
      <c r="N46" s="2">
        <v>107</v>
      </c>
      <c r="O46" s="2">
        <v>49</v>
      </c>
      <c r="P46" s="2">
        <v>0</v>
      </c>
      <c r="Q46" s="2">
        <v>0</v>
      </c>
    </row>
    <row r="47" spans="1:17" ht="14.25">
      <c r="A47" s="2" t="str">
        <f>"143202"</f>
        <v>143202</v>
      </c>
      <c r="B47" s="6" t="s">
        <v>61</v>
      </c>
      <c r="C47" s="2">
        <v>10254</v>
      </c>
      <c r="D47" s="2">
        <v>8237</v>
      </c>
      <c r="E47" s="2">
        <v>7895</v>
      </c>
      <c r="F47" s="2">
        <v>342</v>
      </c>
      <c r="G47" s="2">
        <v>338</v>
      </c>
      <c r="H47" s="2">
        <v>332</v>
      </c>
      <c r="I47" s="2">
        <v>0</v>
      </c>
      <c r="J47" s="2">
        <v>6</v>
      </c>
      <c r="K47" s="2">
        <v>4</v>
      </c>
      <c r="L47" s="2">
        <v>64</v>
      </c>
      <c r="M47" s="2">
        <v>13</v>
      </c>
      <c r="N47" s="2">
        <v>45</v>
      </c>
      <c r="O47" s="2">
        <v>6</v>
      </c>
      <c r="P47" s="2">
        <v>0</v>
      </c>
      <c r="Q47" s="2">
        <v>0</v>
      </c>
    </row>
    <row r="48" spans="1:17" ht="14.25">
      <c r="A48" s="2" t="str">
        <f>"143203"</f>
        <v>143203</v>
      </c>
      <c r="B48" s="6" t="s">
        <v>62</v>
      </c>
      <c r="C48" s="2">
        <v>4331</v>
      </c>
      <c r="D48" s="2">
        <v>3545</v>
      </c>
      <c r="E48" s="2">
        <v>3383</v>
      </c>
      <c r="F48" s="2">
        <v>162</v>
      </c>
      <c r="G48" s="2">
        <v>160</v>
      </c>
      <c r="H48" s="2">
        <v>151</v>
      </c>
      <c r="I48" s="2">
        <v>0</v>
      </c>
      <c r="J48" s="2">
        <v>9</v>
      </c>
      <c r="K48" s="2">
        <v>2</v>
      </c>
      <c r="L48" s="2">
        <v>26</v>
      </c>
      <c r="M48" s="2">
        <v>4</v>
      </c>
      <c r="N48" s="2">
        <v>13</v>
      </c>
      <c r="O48" s="2">
        <v>9</v>
      </c>
      <c r="P48" s="2">
        <v>0</v>
      </c>
      <c r="Q48" s="2">
        <v>0</v>
      </c>
    </row>
    <row r="49" spans="1:17" ht="14.25">
      <c r="A49" s="2" t="str">
        <f>"143204"</f>
        <v>143204</v>
      </c>
      <c r="B49" s="6" t="s">
        <v>63</v>
      </c>
      <c r="C49" s="2">
        <v>9658</v>
      </c>
      <c r="D49" s="2">
        <v>7689</v>
      </c>
      <c r="E49" s="2">
        <v>7444</v>
      </c>
      <c r="F49" s="2">
        <v>245</v>
      </c>
      <c r="G49" s="2">
        <v>245</v>
      </c>
      <c r="H49" s="2">
        <v>225</v>
      </c>
      <c r="I49" s="2">
        <v>0</v>
      </c>
      <c r="J49" s="2">
        <v>20</v>
      </c>
      <c r="K49" s="2">
        <v>0</v>
      </c>
      <c r="L49" s="2">
        <v>84</v>
      </c>
      <c r="M49" s="2">
        <v>6</v>
      </c>
      <c r="N49" s="2">
        <v>58</v>
      </c>
      <c r="O49" s="2">
        <v>20</v>
      </c>
      <c r="P49" s="2">
        <v>0</v>
      </c>
      <c r="Q49" s="2">
        <v>0</v>
      </c>
    </row>
    <row r="50" spans="1:17" ht="14.25">
      <c r="A50" s="2" t="str">
        <f>"143205"</f>
        <v>143205</v>
      </c>
      <c r="B50" s="6" t="s">
        <v>64</v>
      </c>
      <c r="C50" s="2">
        <v>24843</v>
      </c>
      <c r="D50" s="2">
        <v>19358</v>
      </c>
      <c r="E50" s="2">
        <v>18665</v>
      </c>
      <c r="F50" s="2">
        <v>693</v>
      </c>
      <c r="G50" s="2">
        <v>689</v>
      </c>
      <c r="H50" s="2">
        <v>649</v>
      </c>
      <c r="I50" s="2">
        <v>0</v>
      </c>
      <c r="J50" s="2">
        <v>40</v>
      </c>
      <c r="K50" s="2">
        <v>4</v>
      </c>
      <c r="L50" s="2">
        <v>316</v>
      </c>
      <c r="M50" s="2">
        <v>59</v>
      </c>
      <c r="N50" s="2">
        <v>217</v>
      </c>
      <c r="O50" s="2">
        <v>40</v>
      </c>
      <c r="P50" s="2">
        <v>0</v>
      </c>
      <c r="Q50" s="2">
        <v>0</v>
      </c>
    </row>
    <row r="51" spans="1:17" ht="14.25">
      <c r="A51" s="2" t="str">
        <f>"143206"</f>
        <v>143206</v>
      </c>
      <c r="B51" s="6" t="s">
        <v>65</v>
      </c>
      <c r="C51" s="2">
        <v>22665</v>
      </c>
      <c r="D51" s="2">
        <v>17814</v>
      </c>
      <c r="E51" s="2">
        <v>17574</v>
      </c>
      <c r="F51" s="2">
        <v>240</v>
      </c>
      <c r="G51" s="2">
        <v>240</v>
      </c>
      <c r="H51" s="2">
        <v>224</v>
      </c>
      <c r="I51" s="2">
        <v>0</v>
      </c>
      <c r="J51" s="2">
        <v>16</v>
      </c>
      <c r="K51" s="2">
        <v>0</v>
      </c>
      <c r="L51" s="2">
        <v>148</v>
      </c>
      <c r="M51" s="2">
        <v>15</v>
      </c>
      <c r="N51" s="2">
        <v>117</v>
      </c>
      <c r="O51" s="2">
        <v>16</v>
      </c>
      <c r="P51" s="2">
        <v>0</v>
      </c>
      <c r="Q51" s="2">
        <v>0</v>
      </c>
    </row>
    <row r="52" spans="1:17" ht="14.25">
      <c r="A52" s="2" t="str">
        <f>"143207"</f>
        <v>143207</v>
      </c>
      <c r="B52" s="6" t="s">
        <v>66</v>
      </c>
      <c r="C52" s="2">
        <v>17482</v>
      </c>
      <c r="D52" s="2">
        <v>13597</v>
      </c>
      <c r="E52" s="2">
        <v>13209</v>
      </c>
      <c r="F52" s="2">
        <v>388</v>
      </c>
      <c r="G52" s="2">
        <v>388</v>
      </c>
      <c r="H52" s="2">
        <v>382</v>
      </c>
      <c r="I52" s="2">
        <v>0</v>
      </c>
      <c r="J52" s="2">
        <v>6</v>
      </c>
      <c r="K52" s="2">
        <v>0</v>
      </c>
      <c r="L52" s="2">
        <v>92</v>
      </c>
      <c r="M52" s="2">
        <v>19</v>
      </c>
      <c r="N52" s="2">
        <v>67</v>
      </c>
      <c r="O52" s="2">
        <v>6</v>
      </c>
      <c r="P52" s="2">
        <v>0</v>
      </c>
      <c r="Q52" s="2">
        <v>0</v>
      </c>
    </row>
    <row r="53" spans="1:17" s="4" customFormat="1" ht="14.25">
      <c r="A53" s="3" t="s">
        <v>67</v>
      </c>
      <c r="B53" s="5"/>
      <c r="C53" s="3">
        <v>230803</v>
      </c>
      <c r="D53" s="3">
        <v>178535</v>
      </c>
      <c r="E53" s="3">
        <v>175855</v>
      </c>
      <c r="F53" s="3">
        <v>2680</v>
      </c>
      <c r="G53" s="3">
        <v>2671</v>
      </c>
      <c r="H53" s="3">
        <v>2423</v>
      </c>
      <c r="I53" s="3">
        <v>10</v>
      </c>
      <c r="J53" s="3">
        <v>238</v>
      </c>
      <c r="K53" s="3">
        <v>9</v>
      </c>
      <c r="L53" s="3">
        <v>1486</v>
      </c>
      <c r="M53" s="3">
        <v>204</v>
      </c>
      <c r="N53" s="3">
        <v>1044</v>
      </c>
      <c r="O53" s="3">
        <v>238</v>
      </c>
      <c r="P53" s="3">
        <v>0</v>
      </c>
      <c r="Q53" s="3">
        <v>0</v>
      </c>
    </row>
    <row r="54" spans="1:17" ht="14.25">
      <c r="A54" s="2" t="str">
        <f>"143401"</f>
        <v>143401</v>
      </c>
      <c r="B54" s="6" t="s">
        <v>68</v>
      </c>
      <c r="C54" s="2">
        <v>21841</v>
      </c>
      <c r="D54" s="2">
        <v>16843</v>
      </c>
      <c r="E54" s="2">
        <v>16633</v>
      </c>
      <c r="F54" s="2">
        <v>210</v>
      </c>
      <c r="G54" s="2">
        <v>209</v>
      </c>
      <c r="H54" s="2">
        <v>195</v>
      </c>
      <c r="I54" s="2">
        <v>0</v>
      </c>
      <c r="J54" s="2">
        <v>14</v>
      </c>
      <c r="K54" s="2">
        <v>1</v>
      </c>
      <c r="L54" s="2">
        <v>126</v>
      </c>
      <c r="M54" s="2">
        <v>15</v>
      </c>
      <c r="N54" s="2">
        <v>97</v>
      </c>
      <c r="O54" s="2">
        <v>14</v>
      </c>
      <c r="P54" s="2">
        <v>0</v>
      </c>
      <c r="Q54" s="2">
        <v>0</v>
      </c>
    </row>
    <row r="55" spans="1:17" ht="14.25">
      <c r="A55" s="2" t="str">
        <f>"143402"</f>
        <v>143402</v>
      </c>
      <c r="B55" s="6" t="s">
        <v>69</v>
      </c>
      <c r="C55" s="2">
        <v>30202</v>
      </c>
      <c r="D55" s="2">
        <v>22704</v>
      </c>
      <c r="E55" s="2">
        <v>22339</v>
      </c>
      <c r="F55" s="2">
        <v>365</v>
      </c>
      <c r="G55" s="2">
        <v>365</v>
      </c>
      <c r="H55" s="2">
        <v>346</v>
      </c>
      <c r="I55" s="2">
        <v>0</v>
      </c>
      <c r="J55" s="2">
        <v>19</v>
      </c>
      <c r="K55" s="2">
        <v>0</v>
      </c>
      <c r="L55" s="2">
        <v>171</v>
      </c>
      <c r="M55" s="2">
        <v>16</v>
      </c>
      <c r="N55" s="2">
        <v>136</v>
      </c>
      <c r="O55" s="2">
        <v>19</v>
      </c>
      <c r="P55" s="2">
        <v>0</v>
      </c>
      <c r="Q55" s="2">
        <v>0</v>
      </c>
    </row>
    <row r="56" spans="1:17" ht="14.25">
      <c r="A56" s="2" t="str">
        <f>"143403"</f>
        <v>143403</v>
      </c>
      <c r="B56" s="6" t="s">
        <v>70</v>
      </c>
      <c r="C56" s="2">
        <v>32639</v>
      </c>
      <c r="D56" s="2">
        <v>23988</v>
      </c>
      <c r="E56" s="2">
        <v>23578</v>
      </c>
      <c r="F56" s="2">
        <v>410</v>
      </c>
      <c r="G56" s="2">
        <v>409</v>
      </c>
      <c r="H56" s="2">
        <v>398</v>
      </c>
      <c r="I56" s="2">
        <v>0</v>
      </c>
      <c r="J56" s="2">
        <v>11</v>
      </c>
      <c r="K56" s="2">
        <v>1</v>
      </c>
      <c r="L56" s="2">
        <v>173</v>
      </c>
      <c r="M56" s="2">
        <v>12</v>
      </c>
      <c r="N56" s="2">
        <v>150</v>
      </c>
      <c r="O56" s="2">
        <v>11</v>
      </c>
      <c r="P56" s="2">
        <v>0</v>
      </c>
      <c r="Q56" s="2">
        <v>0</v>
      </c>
    </row>
    <row r="57" spans="1:17" ht="14.25">
      <c r="A57" s="2" t="str">
        <f>"143404"</f>
        <v>143404</v>
      </c>
      <c r="B57" s="6" t="s">
        <v>71</v>
      </c>
      <c r="C57" s="2">
        <v>16852</v>
      </c>
      <c r="D57" s="2">
        <v>13578</v>
      </c>
      <c r="E57" s="2">
        <v>13404</v>
      </c>
      <c r="F57" s="2">
        <v>174</v>
      </c>
      <c r="G57" s="2">
        <v>173</v>
      </c>
      <c r="H57" s="2">
        <v>143</v>
      </c>
      <c r="I57" s="2">
        <v>1</v>
      </c>
      <c r="J57" s="2">
        <v>29</v>
      </c>
      <c r="K57" s="2">
        <v>1</v>
      </c>
      <c r="L57" s="2">
        <v>141</v>
      </c>
      <c r="M57" s="2">
        <v>14</v>
      </c>
      <c r="N57" s="2">
        <v>98</v>
      </c>
      <c r="O57" s="2">
        <v>29</v>
      </c>
      <c r="P57" s="2">
        <v>0</v>
      </c>
      <c r="Q57" s="2">
        <v>0</v>
      </c>
    </row>
    <row r="58" spans="1:17" ht="14.25">
      <c r="A58" s="2" t="str">
        <f>"143405"</f>
        <v>143405</v>
      </c>
      <c r="B58" s="6" t="s">
        <v>72</v>
      </c>
      <c r="C58" s="2">
        <v>7884</v>
      </c>
      <c r="D58" s="2">
        <v>6089</v>
      </c>
      <c r="E58" s="2">
        <v>5997</v>
      </c>
      <c r="F58" s="2">
        <v>92</v>
      </c>
      <c r="G58" s="2">
        <v>91</v>
      </c>
      <c r="H58" s="2">
        <v>90</v>
      </c>
      <c r="I58" s="2">
        <v>1</v>
      </c>
      <c r="J58" s="2">
        <v>0</v>
      </c>
      <c r="K58" s="2">
        <v>1</v>
      </c>
      <c r="L58" s="2">
        <v>36</v>
      </c>
      <c r="M58" s="2">
        <v>16</v>
      </c>
      <c r="N58" s="2">
        <v>20</v>
      </c>
      <c r="O58" s="2">
        <v>0</v>
      </c>
      <c r="P58" s="2">
        <v>0</v>
      </c>
      <c r="Q58" s="2">
        <v>0</v>
      </c>
    </row>
    <row r="59" spans="1:17" ht="14.25">
      <c r="A59" s="2" t="str">
        <f>"143406"</f>
        <v>143406</v>
      </c>
      <c r="B59" s="6" t="s">
        <v>73</v>
      </c>
      <c r="C59" s="2">
        <v>7652</v>
      </c>
      <c r="D59" s="2">
        <v>6185</v>
      </c>
      <c r="E59" s="2">
        <v>6002</v>
      </c>
      <c r="F59" s="2">
        <v>183</v>
      </c>
      <c r="G59" s="2">
        <v>183</v>
      </c>
      <c r="H59" s="2">
        <v>168</v>
      </c>
      <c r="I59" s="2">
        <v>0</v>
      </c>
      <c r="J59" s="2">
        <v>15</v>
      </c>
      <c r="K59" s="2">
        <v>0</v>
      </c>
      <c r="L59" s="2">
        <v>59</v>
      </c>
      <c r="M59" s="2">
        <v>7</v>
      </c>
      <c r="N59" s="2">
        <v>37</v>
      </c>
      <c r="O59" s="2">
        <v>15</v>
      </c>
      <c r="P59" s="2">
        <v>0</v>
      </c>
      <c r="Q59" s="2">
        <v>0</v>
      </c>
    </row>
    <row r="60" spans="1:17" ht="14.25">
      <c r="A60" s="2" t="str">
        <f>"143407"</f>
        <v>143407</v>
      </c>
      <c r="B60" s="6" t="s">
        <v>74</v>
      </c>
      <c r="C60" s="2">
        <v>9677</v>
      </c>
      <c r="D60" s="2">
        <v>7477</v>
      </c>
      <c r="E60" s="2">
        <v>7321</v>
      </c>
      <c r="F60" s="2">
        <v>156</v>
      </c>
      <c r="G60" s="2">
        <v>155</v>
      </c>
      <c r="H60" s="2">
        <v>154</v>
      </c>
      <c r="I60" s="2">
        <v>0</v>
      </c>
      <c r="J60" s="2">
        <v>1</v>
      </c>
      <c r="K60" s="2">
        <v>1</v>
      </c>
      <c r="L60" s="2">
        <v>54</v>
      </c>
      <c r="M60" s="2">
        <v>17</v>
      </c>
      <c r="N60" s="2">
        <v>36</v>
      </c>
      <c r="O60" s="2">
        <v>1</v>
      </c>
      <c r="P60" s="2">
        <v>0</v>
      </c>
      <c r="Q60" s="2">
        <v>0</v>
      </c>
    </row>
    <row r="61" spans="1:17" ht="14.25">
      <c r="A61" s="2" t="str">
        <f>"143408"</f>
        <v>143408</v>
      </c>
      <c r="B61" s="6" t="s">
        <v>75</v>
      </c>
      <c r="C61" s="2">
        <v>6185</v>
      </c>
      <c r="D61" s="2">
        <v>4820</v>
      </c>
      <c r="E61" s="2">
        <v>4749</v>
      </c>
      <c r="F61" s="2">
        <v>71</v>
      </c>
      <c r="G61" s="2">
        <v>71</v>
      </c>
      <c r="H61" s="2">
        <v>69</v>
      </c>
      <c r="I61" s="2">
        <v>0</v>
      </c>
      <c r="J61" s="2">
        <v>2</v>
      </c>
      <c r="K61" s="2">
        <v>0</v>
      </c>
      <c r="L61" s="2">
        <v>28</v>
      </c>
      <c r="M61" s="2">
        <v>3</v>
      </c>
      <c r="N61" s="2">
        <v>23</v>
      </c>
      <c r="O61" s="2">
        <v>2</v>
      </c>
      <c r="P61" s="2">
        <v>0</v>
      </c>
      <c r="Q61" s="2">
        <v>0</v>
      </c>
    </row>
    <row r="62" spans="1:17" ht="14.25">
      <c r="A62" s="2" t="str">
        <f>"143409"</f>
        <v>143409</v>
      </c>
      <c r="B62" s="6" t="s">
        <v>76</v>
      </c>
      <c r="C62" s="2">
        <v>25358</v>
      </c>
      <c r="D62" s="2">
        <v>19177</v>
      </c>
      <c r="E62" s="2">
        <v>18737</v>
      </c>
      <c r="F62" s="2">
        <v>440</v>
      </c>
      <c r="G62" s="2">
        <v>439</v>
      </c>
      <c r="H62" s="2">
        <v>413</v>
      </c>
      <c r="I62" s="2">
        <v>0</v>
      </c>
      <c r="J62" s="2">
        <v>26</v>
      </c>
      <c r="K62" s="2">
        <v>1</v>
      </c>
      <c r="L62" s="2">
        <v>128</v>
      </c>
      <c r="M62" s="2">
        <v>27</v>
      </c>
      <c r="N62" s="2">
        <v>75</v>
      </c>
      <c r="O62" s="2">
        <v>26</v>
      </c>
      <c r="P62" s="2">
        <v>0</v>
      </c>
      <c r="Q62" s="2">
        <v>0</v>
      </c>
    </row>
    <row r="63" spans="1:17" ht="14.25">
      <c r="A63" s="2" t="str">
        <f>"143410"</f>
        <v>143410</v>
      </c>
      <c r="B63" s="6" t="s">
        <v>77</v>
      </c>
      <c r="C63" s="2">
        <v>2863</v>
      </c>
      <c r="D63" s="2">
        <v>2361</v>
      </c>
      <c r="E63" s="2">
        <v>2250</v>
      </c>
      <c r="F63" s="2">
        <v>111</v>
      </c>
      <c r="G63" s="2">
        <v>111</v>
      </c>
      <c r="H63" s="2">
        <v>100</v>
      </c>
      <c r="I63" s="2">
        <v>0</v>
      </c>
      <c r="J63" s="2">
        <v>11</v>
      </c>
      <c r="K63" s="2">
        <v>0</v>
      </c>
      <c r="L63" s="2">
        <v>31</v>
      </c>
      <c r="M63" s="2">
        <v>5</v>
      </c>
      <c r="N63" s="2">
        <v>15</v>
      </c>
      <c r="O63" s="2">
        <v>11</v>
      </c>
      <c r="P63" s="2">
        <v>0</v>
      </c>
      <c r="Q63" s="2">
        <v>0</v>
      </c>
    </row>
    <row r="64" spans="1:17" ht="14.25">
      <c r="A64" s="2" t="str">
        <f>"143411"</f>
        <v>143411</v>
      </c>
      <c r="B64" s="6" t="s">
        <v>78</v>
      </c>
      <c r="C64" s="2">
        <v>19736</v>
      </c>
      <c r="D64" s="2">
        <v>15484</v>
      </c>
      <c r="E64" s="2">
        <v>15357</v>
      </c>
      <c r="F64" s="2">
        <v>127</v>
      </c>
      <c r="G64" s="2">
        <v>127</v>
      </c>
      <c r="H64" s="2">
        <v>95</v>
      </c>
      <c r="I64" s="2">
        <v>8</v>
      </c>
      <c r="J64" s="2">
        <v>24</v>
      </c>
      <c r="K64" s="2">
        <v>0</v>
      </c>
      <c r="L64" s="2">
        <v>113</v>
      </c>
      <c r="M64" s="2">
        <v>19</v>
      </c>
      <c r="N64" s="2">
        <v>70</v>
      </c>
      <c r="O64" s="2">
        <v>24</v>
      </c>
      <c r="P64" s="2">
        <v>0</v>
      </c>
      <c r="Q64" s="2">
        <v>0</v>
      </c>
    </row>
    <row r="65" spans="1:17" ht="14.25">
      <c r="A65" s="2" t="str">
        <f>"143412"</f>
        <v>143412</v>
      </c>
      <c r="B65" s="6" t="s">
        <v>79</v>
      </c>
      <c r="C65" s="2">
        <v>49914</v>
      </c>
      <c r="D65" s="2">
        <v>39829</v>
      </c>
      <c r="E65" s="2">
        <v>39488</v>
      </c>
      <c r="F65" s="2">
        <v>341</v>
      </c>
      <c r="G65" s="2">
        <v>338</v>
      </c>
      <c r="H65" s="2">
        <v>252</v>
      </c>
      <c r="I65" s="2">
        <v>0</v>
      </c>
      <c r="J65" s="2">
        <v>86</v>
      </c>
      <c r="K65" s="2">
        <v>3</v>
      </c>
      <c r="L65" s="2">
        <v>426</v>
      </c>
      <c r="M65" s="2">
        <v>53</v>
      </c>
      <c r="N65" s="2">
        <v>287</v>
      </c>
      <c r="O65" s="2">
        <v>86</v>
      </c>
      <c r="P65" s="2">
        <v>0</v>
      </c>
      <c r="Q65" s="2">
        <v>0</v>
      </c>
    </row>
    <row r="66" spans="1:17" s="4" customFormat="1" ht="14.25">
      <c r="A66" s="3" t="s">
        <v>80</v>
      </c>
      <c r="B66" s="5"/>
      <c r="C66" s="3">
        <v>1626602</v>
      </c>
      <c r="D66" s="3">
        <v>1321397</v>
      </c>
      <c r="E66" s="3">
        <v>1305575</v>
      </c>
      <c r="F66" s="3">
        <v>15822</v>
      </c>
      <c r="G66" s="3">
        <v>15605</v>
      </c>
      <c r="H66" s="3">
        <v>14723</v>
      </c>
      <c r="I66" s="3">
        <v>4</v>
      </c>
      <c r="J66" s="3">
        <v>878</v>
      </c>
      <c r="K66" s="3">
        <v>219</v>
      </c>
      <c r="L66" s="3">
        <v>22773</v>
      </c>
      <c r="M66" s="3">
        <v>2104</v>
      </c>
      <c r="N66" s="3">
        <v>19791</v>
      </c>
      <c r="O66" s="3">
        <v>878</v>
      </c>
      <c r="P66" s="3">
        <v>2</v>
      </c>
      <c r="Q66" s="3">
        <v>0</v>
      </c>
    </row>
    <row r="67" spans="1:17" ht="14.25">
      <c r="A67" s="2" t="str">
        <f>"146502"</f>
        <v>146502</v>
      </c>
      <c r="B67" s="6" t="s">
        <v>81</v>
      </c>
      <c r="C67" s="2">
        <v>114108</v>
      </c>
      <c r="D67" s="2">
        <v>91061</v>
      </c>
      <c r="E67" s="2">
        <v>90199</v>
      </c>
      <c r="F67" s="2">
        <v>862</v>
      </c>
      <c r="G67" s="2">
        <v>858</v>
      </c>
      <c r="H67" s="2">
        <v>804</v>
      </c>
      <c r="I67" s="2">
        <v>0</v>
      </c>
      <c r="J67" s="2">
        <v>54</v>
      </c>
      <c r="K67" s="2">
        <v>4</v>
      </c>
      <c r="L67" s="2">
        <v>1460</v>
      </c>
      <c r="M67" s="2">
        <v>96</v>
      </c>
      <c r="N67" s="2">
        <v>1310</v>
      </c>
      <c r="O67" s="2">
        <v>54</v>
      </c>
      <c r="P67" s="2">
        <v>0</v>
      </c>
      <c r="Q67" s="2">
        <v>0</v>
      </c>
    </row>
    <row r="68" spans="1:17" ht="14.25">
      <c r="A68" s="2" t="str">
        <f>"146503"</f>
        <v>146503</v>
      </c>
      <c r="B68" s="6" t="s">
        <v>82</v>
      </c>
      <c r="C68" s="2">
        <v>108134</v>
      </c>
      <c r="D68" s="2">
        <v>78405</v>
      </c>
      <c r="E68" s="2">
        <v>77622</v>
      </c>
      <c r="F68" s="2">
        <v>783</v>
      </c>
      <c r="G68" s="2">
        <v>777</v>
      </c>
      <c r="H68" s="2">
        <v>755</v>
      </c>
      <c r="I68" s="2">
        <v>0</v>
      </c>
      <c r="J68" s="2">
        <v>22</v>
      </c>
      <c r="K68" s="2">
        <v>6</v>
      </c>
      <c r="L68" s="2">
        <v>838</v>
      </c>
      <c r="M68" s="2">
        <v>65</v>
      </c>
      <c r="N68" s="2">
        <v>751</v>
      </c>
      <c r="O68" s="2">
        <v>22</v>
      </c>
      <c r="P68" s="2">
        <v>0</v>
      </c>
      <c r="Q68" s="2">
        <v>0</v>
      </c>
    </row>
    <row r="69" spans="1:17" ht="14.25">
      <c r="A69" s="2" t="str">
        <f>"146504"</f>
        <v>146504</v>
      </c>
      <c r="B69" s="6" t="s">
        <v>83</v>
      </c>
      <c r="C69" s="2">
        <v>123915</v>
      </c>
      <c r="D69" s="2">
        <v>102949</v>
      </c>
      <c r="E69" s="2">
        <v>101941</v>
      </c>
      <c r="F69" s="2">
        <v>1008</v>
      </c>
      <c r="G69" s="2">
        <v>984</v>
      </c>
      <c r="H69" s="2">
        <v>921</v>
      </c>
      <c r="I69" s="2">
        <v>0</v>
      </c>
      <c r="J69" s="2">
        <v>63</v>
      </c>
      <c r="K69" s="2">
        <v>24</v>
      </c>
      <c r="L69" s="2">
        <v>2015</v>
      </c>
      <c r="M69" s="2">
        <v>211</v>
      </c>
      <c r="N69" s="2">
        <v>1741</v>
      </c>
      <c r="O69" s="2">
        <v>63</v>
      </c>
      <c r="P69" s="2">
        <v>0</v>
      </c>
      <c r="Q69" s="2">
        <v>0</v>
      </c>
    </row>
    <row r="70" spans="1:17" ht="14.25">
      <c r="A70" s="2" t="str">
        <f>"146505"</f>
        <v>146505</v>
      </c>
      <c r="B70" s="6" t="s">
        <v>84</v>
      </c>
      <c r="C70" s="2">
        <v>201984</v>
      </c>
      <c r="D70" s="2">
        <v>168461</v>
      </c>
      <c r="E70" s="2">
        <v>166219</v>
      </c>
      <c r="F70" s="2">
        <v>2242</v>
      </c>
      <c r="G70" s="2">
        <v>2208</v>
      </c>
      <c r="H70" s="2">
        <v>2107</v>
      </c>
      <c r="I70" s="2">
        <v>0</v>
      </c>
      <c r="J70" s="2">
        <v>101</v>
      </c>
      <c r="K70" s="2">
        <v>34</v>
      </c>
      <c r="L70" s="2">
        <v>3144</v>
      </c>
      <c r="M70" s="2">
        <v>265</v>
      </c>
      <c r="N70" s="2">
        <v>2778</v>
      </c>
      <c r="O70" s="2">
        <v>101</v>
      </c>
      <c r="P70" s="2">
        <v>0</v>
      </c>
      <c r="Q70" s="2">
        <v>0</v>
      </c>
    </row>
    <row r="71" spans="1:17" ht="14.25">
      <c r="A71" s="2" t="str">
        <f>"146506"</f>
        <v>146506</v>
      </c>
      <c r="B71" s="6" t="s">
        <v>85</v>
      </c>
      <c r="C71" s="2">
        <v>75271</v>
      </c>
      <c r="D71" s="2">
        <v>62715</v>
      </c>
      <c r="E71" s="2">
        <v>62026</v>
      </c>
      <c r="F71" s="2">
        <v>689</v>
      </c>
      <c r="G71" s="2">
        <v>682</v>
      </c>
      <c r="H71" s="2">
        <v>658</v>
      </c>
      <c r="I71" s="2">
        <v>0</v>
      </c>
      <c r="J71" s="2">
        <v>24</v>
      </c>
      <c r="K71" s="2">
        <v>7</v>
      </c>
      <c r="L71" s="2">
        <v>1261</v>
      </c>
      <c r="M71" s="2">
        <v>114</v>
      </c>
      <c r="N71" s="2">
        <v>1123</v>
      </c>
      <c r="O71" s="2">
        <v>24</v>
      </c>
      <c r="P71" s="2">
        <v>0</v>
      </c>
      <c r="Q71" s="2">
        <v>0</v>
      </c>
    </row>
    <row r="72" spans="1:17" ht="14.25">
      <c r="A72" s="2" t="str">
        <f>"146507"</f>
        <v>146507</v>
      </c>
      <c r="B72" s="6" t="s">
        <v>86</v>
      </c>
      <c r="C72" s="2">
        <v>167475</v>
      </c>
      <c r="D72" s="2">
        <v>139147</v>
      </c>
      <c r="E72" s="2">
        <v>138334</v>
      </c>
      <c r="F72" s="2">
        <v>813</v>
      </c>
      <c r="G72" s="2">
        <v>789</v>
      </c>
      <c r="H72" s="2">
        <v>743</v>
      </c>
      <c r="I72" s="2">
        <v>1</v>
      </c>
      <c r="J72" s="2">
        <v>45</v>
      </c>
      <c r="K72" s="2">
        <v>24</v>
      </c>
      <c r="L72" s="2">
        <v>2245</v>
      </c>
      <c r="M72" s="2">
        <v>182</v>
      </c>
      <c r="N72" s="2">
        <v>2018</v>
      </c>
      <c r="O72" s="2">
        <v>45</v>
      </c>
      <c r="P72" s="2">
        <v>0</v>
      </c>
      <c r="Q72" s="2">
        <v>0</v>
      </c>
    </row>
    <row r="73" spans="1:17" ht="14.25">
      <c r="A73" s="2" t="str">
        <f>"146508"</f>
        <v>146508</v>
      </c>
      <c r="B73" s="6" t="s">
        <v>87</v>
      </c>
      <c r="C73" s="2">
        <v>59524</v>
      </c>
      <c r="D73" s="2">
        <v>49704</v>
      </c>
      <c r="E73" s="2">
        <v>49260</v>
      </c>
      <c r="F73" s="2">
        <v>444</v>
      </c>
      <c r="G73" s="2">
        <v>435</v>
      </c>
      <c r="H73" s="2">
        <v>388</v>
      </c>
      <c r="I73" s="2">
        <v>0</v>
      </c>
      <c r="J73" s="2">
        <v>47</v>
      </c>
      <c r="K73" s="2">
        <v>9</v>
      </c>
      <c r="L73" s="2">
        <v>889</v>
      </c>
      <c r="M73" s="2">
        <v>95</v>
      </c>
      <c r="N73" s="2">
        <v>747</v>
      </c>
      <c r="O73" s="2">
        <v>47</v>
      </c>
      <c r="P73" s="2">
        <v>0</v>
      </c>
      <c r="Q73" s="2">
        <v>0</v>
      </c>
    </row>
    <row r="74" spans="1:17" ht="14.25">
      <c r="A74" s="2" t="str">
        <f>"146509"</f>
        <v>146509</v>
      </c>
      <c r="B74" s="6" t="s">
        <v>88</v>
      </c>
      <c r="C74" s="2">
        <v>22458</v>
      </c>
      <c r="D74" s="2">
        <v>17940</v>
      </c>
      <c r="E74" s="2">
        <v>17654</v>
      </c>
      <c r="F74" s="2">
        <v>286</v>
      </c>
      <c r="G74" s="2">
        <v>285</v>
      </c>
      <c r="H74" s="2">
        <v>264</v>
      </c>
      <c r="I74" s="2">
        <v>0</v>
      </c>
      <c r="J74" s="2">
        <v>21</v>
      </c>
      <c r="K74" s="2">
        <v>1</v>
      </c>
      <c r="L74" s="2">
        <v>256</v>
      </c>
      <c r="M74" s="2">
        <v>24</v>
      </c>
      <c r="N74" s="2">
        <v>211</v>
      </c>
      <c r="O74" s="2">
        <v>21</v>
      </c>
      <c r="P74" s="2">
        <v>0</v>
      </c>
      <c r="Q74" s="2">
        <v>0</v>
      </c>
    </row>
    <row r="75" spans="1:17" ht="14.25">
      <c r="A75" s="2" t="str">
        <f>"146510"</f>
        <v>146510</v>
      </c>
      <c r="B75" s="6" t="s">
        <v>89</v>
      </c>
      <c r="C75" s="2">
        <v>103798</v>
      </c>
      <c r="D75" s="2">
        <v>89129</v>
      </c>
      <c r="E75" s="2">
        <v>87828</v>
      </c>
      <c r="F75" s="2">
        <v>1301</v>
      </c>
      <c r="G75" s="2">
        <v>1267</v>
      </c>
      <c r="H75" s="2">
        <v>1218</v>
      </c>
      <c r="I75" s="2">
        <v>1</v>
      </c>
      <c r="J75" s="2">
        <v>48</v>
      </c>
      <c r="K75" s="2">
        <v>34</v>
      </c>
      <c r="L75" s="2">
        <v>2190</v>
      </c>
      <c r="M75" s="2">
        <v>196</v>
      </c>
      <c r="N75" s="2">
        <v>1946</v>
      </c>
      <c r="O75" s="2">
        <v>48</v>
      </c>
      <c r="P75" s="2">
        <v>0</v>
      </c>
      <c r="Q75" s="2">
        <v>0</v>
      </c>
    </row>
    <row r="76" spans="1:17" ht="14.25">
      <c r="A76" s="2" t="str">
        <f>"146511"</f>
        <v>146511</v>
      </c>
      <c r="B76" s="6" t="s">
        <v>90</v>
      </c>
      <c r="C76" s="2">
        <v>116600</v>
      </c>
      <c r="D76" s="2">
        <v>95868</v>
      </c>
      <c r="E76" s="2">
        <v>95392</v>
      </c>
      <c r="F76" s="2">
        <v>476</v>
      </c>
      <c r="G76" s="2">
        <v>475</v>
      </c>
      <c r="H76" s="2">
        <v>439</v>
      </c>
      <c r="I76" s="2">
        <v>1</v>
      </c>
      <c r="J76" s="2">
        <v>35</v>
      </c>
      <c r="K76" s="2">
        <v>1</v>
      </c>
      <c r="L76" s="2">
        <v>1564</v>
      </c>
      <c r="M76" s="2">
        <v>121</v>
      </c>
      <c r="N76" s="2">
        <v>1408</v>
      </c>
      <c r="O76" s="2">
        <v>35</v>
      </c>
      <c r="P76" s="2">
        <v>0</v>
      </c>
      <c r="Q76" s="2">
        <v>0</v>
      </c>
    </row>
    <row r="77" spans="1:17" ht="14.25">
      <c r="A77" s="2" t="str">
        <f>"146512"</f>
        <v>146512</v>
      </c>
      <c r="B77" s="6" t="s">
        <v>91</v>
      </c>
      <c r="C77" s="2">
        <v>54385</v>
      </c>
      <c r="D77" s="2">
        <v>41696</v>
      </c>
      <c r="E77" s="2">
        <v>40985</v>
      </c>
      <c r="F77" s="2">
        <v>711</v>
      </c>
      <c r="G77" s="2">
        <v>710</v>
      </c>
      <c r="H77" s="2">
        <v>658</v>
      </c>
      <c r="I77" s="2">
        <v>0</v>
      </c>
      <c r="J77" s="2">
        <v>52</v>
      </c>
      <c r="K77" s="2">
        <v>1</v>
      </c>
      <c r="L77" s="2">
        <v>637</v>
      </c>
      <c r="M77" s="2">
        <v>42</v>
      </c>
      <c r="N77" s="2">
        <v>543</v>
      </c>
      <c r="O77" s="2">
        <v>52</v>
      </c>
      <c r="P77" s="2">
        <v>0</v>
      </c>
      <c r="Q77" s="2">
        <v>0</v>
      </c>
    </row>
    <row r="78" spans="1:17" ht="14.25">
      <c r="A78" s="2" t="str">
        <f>"146513"</f>
        <v>146513</v>
      </c>
      <c r="B78" s="6" t="s">
        <v>92</v>
      </c>
      <c r="C78" s="2">
        <v>139716</v>
      </c>
      <c r="D78" s="2">
        <v>111096</v>
      </c>
      <c r="E78" s="2">
        <v>109472</v>
      </c>
      <c r="F78" s="2">
        <v>1624</v>
      </c>
      <c r="G78" s="2">
        <v>1598</v>
      </c>
      <c r="H78" s="2">
        <v>1498</v>
      </c>
      <c r="I78" s="2">
        <v>1</v>
      </c>
      <c r="J78" s="2">
        <v>99</v>
      </c>
      <c r="K78" s="2">
        <v>27</v>
      </c>
      <c r="L78" s="2">
        <v>1678</v>
      </c>
      <c r="M78" s="2">
        <v>109</v>
      </c>
      <c r="N78" s="2">
        <v>1470</v>
      </c>
      <c r="O78" s="2">
        <v>99</v>
      </c>
      <c r="P78" s="2">
        <v>1</v>
      </c>
      <c r="Q78" s="2">
        <v>0</v>
      </c>
    </row>
    <row r="79" spans="1:17" ht="14.25">
      <c r="A79" s="2" t="str">
        <f>"146514"</f>
        <v>146514</v>
      </c>
      <c r="B79" s="6" t="s">
        <v>93</v>
      </c>
      <c r="C79" s="2">
        <v>71149</v>
      </c>
      <c r="D79" s="2">
        <v>56054</v>
      </c>
      <c r="E79" s="2">
        <v>55178</v>
      </c>
      <c r="F79" s="2">
        <v>876</v>
      </c>
      <c r="G79" s="2">
        <v>869</v>
      </c>
      <c r="H79" s="2">
        <v>814</v>
      </c>
      <c r="I79" s="2">
        <v>0</v>
      </c>
      <c r="J79" s="2">
        <v>55</v>
      </c>
      <c r="K79" s="2">
        <v>7</v>
      </c>
      <c r="L79" s="2">
        <v>779</v>
      </c>
      <c r="M79" s="2">
        <v>260</v>
      </c>
      <c r="N79" s="2">
        <v>464</v>
      </c>
      <c r="O79" s="2">
        <v>55</v>
      </c>
      <c r="P79" s="2">
        <v>0</v>
      </c>
      <c r="Q79" s="2">
        <v>0</v>
      </c>
    </row>
    <row r="80" spans="1:17" ht="14.25">
      <c r="A80" s="2" t="str">
        <f>"146515"</f>
        <v>146515</v>
      </c>
      <c r="B80" s="6" t="s">
        <v>94</v>
      </c>
      <c r="C80" s="2">
        <v>23247</v>
      </c>
      <c r="D80" s="2">
        <v>18072</v>
      </c>
      <c r="E80" s="2">
        <v>17430</v>
      </c>
      <c r="F80" s="2">
        <v>642</v>
      </c>
      <c r="G80" s="2">
        <v>640</v>
      </c>
      <c r="H80" s="2">
        <v>607</v>
      </c>
      <c r="I80" s="2">
        <v>0</v>
      </c>
      <c r="J80" s="2">
        <v>33</v>
      </c>
      <c r="K80" s="2">
        <v>2</v>
      </c>
      <c r="L80" s="2">
        <v>168</v>
      </c>
      <c r="M80" s="2">
        <v>12</v>
      </c>
      <c r="N80" s="2">
        <v>123</v>
      </c>
      <c r="O80" s="2">
        <v>33</v>
      </c>
      <c r="P80" s="2">
        <v>0</v>
      </c>
      <c r="Q80" s="2">
        <v>0</v>
      </c>
    </row>
    <row r="81" spans="1:17" ht="14.25">
      <c r="A81" s="2" t="str">
        <f>"146516"</f>
        <v>146516</v>
      </c>
      <c r="B81" s="6" t="s">
        <v>95</v>
      </c>
      <c r="C81" s="2">
        <v>33034</v>
      </c>
      <c r="D81" s="2">
        <v>23501</v>
      </c>
      <c r="E81" s="2">
        <v>22931</v>
      </c>
      <c r="F81" s="2">
        <v>570</v>
      </c>
      <c r="G81" s="2">
        <v>560</v>
      </c>
      <c r="H81" s="2">
        <v>529</v>
      </c>
      <c r="I81" s="2">
        <v>0</v>
      </c>
      <c r="J81" s="2">
        <v>31</v>
      </c>
      <c r="K81" s="2">
        <v>10</v>
      </c>
      <c r="L81" s="2">
        <v>235</v>
      </c>
      <c r="M81" s="2">
        <v>25</v>
      </c>
      <c r="N81" s="2">
        <v>179</v>
      </c>
      <c r="O81" s="2">
        <v>31</v>
      </c>
      <c r="P81" s="2">
        <v>0</v>
      </c>
      <c r="Q81" s="2">
        <v>0</v>
      </c>
    </row>
    <row r="82" spans="1:17" ht="14.25">
      <c r="A82" s="2" t="str">
        <f>"146517"</f>
        <v>146517</v>
      </c>
      <c r="B82" s="6" t="s">
        <v>96</v>
      </c>
      <c r="C82" s="2">
        <v>38271</v>
      </c>
      <c r="D82" s="2">
        <v>30391</v>
      </c>
      <c r="E82" s="2">
        <v>29750</v>
      </c>
      <c r="F82" s="2">
        <v>641</v>
      </c>
      <c r="G82" s="2">
        <v>638</v>
      </c>
      <c r="H82" s="2">
        <v>602</v>
      </c>
      <c r="I82" s="2">
        <v>0</v>
      </c>
      <c r="J82" s="2">
        <v>36</v>
      </c>
      <c r="K82" s="2">
        <v>4</v>
      </c>
      <c r="L82" s="2">
        <v>514</v>
      </c>
      <c r="M82" s="2">
        <v>40</v>
      </c>
      <c r="N82" s="2">
        <v>438</v>
      </c>
      <c r="O82" s="2">
        <v>36</v>
      </c>
      <c r="P82" s="2">
        <v>1</v>
      </c>
      <c r="Q82" s="2">
        <v>0</v>
      </c>
    </row>
    <row r="83" spans="1:17" ht="14.25">
      <c r="A83" s="2" t="str">
        <f>"146518"</f>
        <v>146518</v>
      </c>
      <c r="B83" s="6" t="s">
        <v>97</v>
      </c>
      <c r="C83" s="2">
        <v>125924</v>
      </c>
      <c r="D83" s="2">
        <v>105839</v>
      </c>
      <c r="E83" s="2">
        <v>104682</v>
      </c>
      <c r="F83" s="2">
        <v>1157</v>
      </c>
      <c r="G83" s="2">
        <v>1149</v>
      </c>
      <c r="H83" s="2">
        <v>1064</v>
      </c>
      <c r="I83" s="2">
        <v>0</v>
      </c>
      <c r="J83" s="2">
        <v>85</v>
      </c>
      <c r="K83" s="2">
        <v>8</v>
      </c>
      <c r="L83" s="2">
        <v>2111</v>
      </c>
      <c r="M83" s="2">
        <v>186</v>
      </c>
      <c r="N83" s="2">
        <v>1840</v>
      </c>
      <c r="O83" s="2">
        <v>85</v>
      </c>
      <c r="P83" s="2">
        <v>0</v>
      </c>
      <c r="Q83" s="2">
        <v>0</v>
      </c>
    </row>
    <row r="84" spans="1:17" ht="14.25">
      <c r="A84" s="2" t="str">
        <f>"146519"</f>
        <v>146519</v>
      </c>
      <c r="B84" s="6" t="s">
        <v>98</v>
      </c>
      <c r="C84" s="2">
        <v>47609</v>
      </c>
      <c r="D84" s="2">
        <v>39369</v>
      </c>
      <c r="E84" s="2">
        <v>38672</v>
      </c>
      <c r="F84" s="2">
        <v>697</v>
      </c>
      <c r="G84" s="2">
        <v>681</v>
      </c>
      <c r="H84" s="2">
        <v>654</v>
      </c>
      <c r="I84" s="2">
        <v>0</v>
      </c>
      <c r="J84" s="2">
        <v>27</v>
      </c>
      <c r="K84" s="2">
        <v>16</v>
      </c>
      <c r="L84" s="2">
        <v>789</v>
      </c>
      <c r="M84" s="2">
        <v>61</v>
      </c>
      <c r="N84" s="2">
        <v>701</v>
      </c>
      <c r="O84" s="2">
        <v>27</v>
      </c>
      <c r="P84" s="2">
        <v>0</v>
      </c>
      <c r="Q84" s="2">
        <v>0</v>
      </c>
    </row>
    <row r="85" spans="2:17" s="4" customFormat="1" ht="14.25">
      <c r="B85" s="7" t="s">
        <v>99</v>
      </c>
      <c r="C85" s="3">
        <v>2688876</v>
      </c>
      <c r="D85" s="3">
        <v>2156595</v>
      </c>
      <c r="E85" s="3">
        <v>2121794</v>
      </c>
      <c r="F85" s="3">
        <v>34801</v>
      </c>
      <c r="G85" s="3">
        <v>34508</v>
      </c>
      <c r="H85" s="3">
        <v>32196</v>
      </c>
      <c r="I85" s="3">
        <v>30</v>
      </c>
      <c r="J85" s="3">
        <v>2282</v>
      </c>
      <c r="K85" s="3">
        <v>297</v>
      </c>
      <c r="L85" s="3">
        <v>31853</v>
      </c>
      <c r="M85" s="3">
        <v>3325</v>
      </c>
      <c r="N85" s="3">
        <v>26246</v>
      </c>
      <c r="O85" s="3">
        <v>2282</v>
      </c>
      <c r="P85" s="3">
        <v>4</v>
      </c>
      <c r="Q85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Dlutek</dc:creator>
  <cp:keywords/>
  <dc:description/>
  <cp:lastModifiedBy>pawel_dlutek</cp:lastModifiedBy>
  <dcterms:created xsi:type="dcterms:W3CDTF">2016-10-11T13:25:39Z</dcterms:created>
  <dcterms:modified xsi:type="dcterms:W3CDTF">2017-04-11T08:53:59Z</dcterms:modified>
  <cp:category/>
  <cp:version/>
  <cp:contentType/>
  <cp:contentStatus/>
</cp:coreProperties>
</file>