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xr:revisionPtr revIDLastSave="0" documentId="8_{3A424F18-C1D6-4CBB-BCC1-BB25277AF6C0}" xr6:coauthVersionLast="36" xr6:coauthVersionMax="36" xr10:uidLastSave="{00000000-0000-0000-0000-000000000000}"/>
  <bookViews>
    <workbookView xWindow="0" yWindow="0" windowWidth="7920" windowHeight="7890"/>
  </bookViews>
  <sheets>
    <sheet name="rejestr_wyborcow_2023_kw_3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<sst xmlns="http://schemas.openxmlformats.org/spreadsheetml/2006/main" count="95" uniqueCount="95">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</sst>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0" fillId="0" borderId="0" xfId="0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workbookViewId="0">
      <selection activeCell="H90" sqref="H90"/>
    </sheetView>
  </sheetViews>
  <sheetFormatPr defaultRowHeight="15" x14ac:dyDescent="0.25"/>
  <cols>
    <col min="1" max="1" width="13.140625" style="10" customWidth="1"/>
    <col min="2" max="2" width="25.28515625" bestFit="1" customWidth="1"/>
    <col min="3" max="3" width="12.85546875" bestFit="1" customWidth="1"/>
    <col min="4" max="4" width="10.140625" bestFit="1" customWidth="1"/>
    <col min="5" max="5" width="37.140625" bestFit="1" customWidth="1"/>
    <col min="6" max="6" width="25.7109375" bestFit="1" customWidth="1"/>
    <col min="7" max="7" width="26.85546875" bestFit="1" customWidth="1"/>
    <col min="8" max="8" width="21.85546875" bestFit="1" customWidth="1"/>
    <col min="9" max="9" width="19.85546875" bestFit="1" customWidth="1"/>
    <col min="10" max="11" width="30.42578125" bestFit="1" customWidth="1"/>
  </cols>
  <sheetData>
    <row r="1" spans="1:11" ht="60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8" t="s">
        <v>5</v>
      </c>
      <c r="G1" s="5" t="s">
        <v>6</v>
      </c>
      <c r="H1" s="7" t="s">
        <v>7</v>
      </c>
      <c r="I1" s="6" t="s">
        <v>8</v>
      </c>
      <c r="J1" s="6" t="s">
        <v>9</v>
      </c>
      <c r="K1" s="6" t="s">
        <v>10</v>
      </c>
    </row>
    <row r="2" spans="1:11" x14ac:dyDescent="0.25">
      <c r="A2" s="9" t="s">
        <v>11</v>
      </c>
      <c r="B2" s="1"/>
      <c r="C2" s="2">
        <v>96794</v>
      </c>
      <c r="D2" s="2">
        <v>75105</v>
      </c>
      <c r="E2" s="2">
        <v>72765</v>
      </c>
      <c r="F2" s="2">
        <v>2340</v>
      </c>
      <c r="G2" s="2">
        <v>19</v>
      </c>
      <c r="H2" s="2">
        <v>1</v>
      </c>
      <c r="I2" s="2">
        <v>85</v>
      </c>
      <c r="J2" s="2">
        <v>0</v>
      </c>
      <c r="K2" s="2">
        <v>0</v>
      </c>
    </row>
    <row r="3" spans="1:11" x14ac:dyDescent="0.25">
      <c r="A3" s="3" t="str">
        <f>"140501"</f>
        <v>140501</v>
      </c>
      <c r="B3" s="1" t="s">
        <v>12</v>
      </c>
      <c r="C3" s="2">
        <v>15773</v>
      </c>
      <c r="D3" s="2">
        <v>12799</v>
      </c>
      <c r="E3" s="2">
        <v>12255</v>
      </c>
      <c r="F3" s="2">
        <v>544</v>
      </c>
      <c r="G3" s="2">
        <v>7</v>
      </c>
      <c r="H3" s="2">
        <v>0</v>
      </c>
      <c r="I3" s="2">
        <v>21</v>
      </c>
      <c r="J3" s="2">
        <v>0</v>
      </c>
      <c r="K3" s="2">
        <v>0</v>
      </c>
    </row>
    <row r="4" spans="1:11" x14ac:dyDescent="0.25">
      <c r="A4" s="3" t="str">
        <f>"140502"</f>
        <v>140502</v>
      </c>
      <c r="B4" s="1" t="s">
        <v>13</v>
      </c>
      <c r="C4" s="2">
        <v>3768</v>
      </c>
      <c r="D4" s="2">
        <v>3122</v>
      </c>
      <c r="E4" s="2">
        <v>2874</v>
      </c>
      <c r="F4" s="2">
        <v>248</v>
      </c>
      <c r="G4" s="2">
        <v>6</v>
      </c>
      <c r="H4" s="2">
        <v>0</v>
      </c>
      <c r="I4" s="2">
        <v>1</v>
      </c>
      <c r="J4" s="2">
        <v>0</v>
      </c>
      <c r="K4" s="2">
        <v>0</v>
      </c>
    </row>
    <row r="5" spans="1:11" x14ac:dyDescent="0.25">
      <c r="A5" s="3" t="str">
        <f>"140503"</f>
        <v>140503</v>
      </c>
      <c r="B5" s="1" t="s">
        <v>14</v>
      </c>
      <c r="C5" s="2">
        <v>5216</v>
      </c>
      <c r="D5" s="2">
        <v>4061</v>
      </c>
      <c r="E5" s="2">
        <v>3948</v>
      </c>
      <c r="F5" s="2">
        <v>113</v>
      </c>
      <c r="G5" s="2">
        <v>0</v>
      </c>
      <c r="H5" s="2">
        <v>0</v>
      </c>
      <c r="I5" s="2">
        <v>5</v>
      </c>
      <c r="J5" s="2">
        <v>0</v>
      </c>
      <c r="K5" s="2">
        <v>0</v>
      </c>
    </row>
    <row r="6" spans="1:11" x14ac:dyDescent="0.25">
      <c r="A6" s="3" t="str">
        <f>"140504"</f>
        <v>140504</v>
      </c>
      <c r="B6" s="1" t="s">
        <v>15</v>
      </c>
      <c r="C6" s="2">
        <v>49195</v>
      </c>
      <c r="D6" s="2">
        <v>37494</v>
      </c>
      <c r="E6" s="2">
        <v>36778</v>
      </c>
      <c r="F6" s="2">
        <v>716</v>
      </c>
      <c r="G6" s="2">
        <v>6</v>
      </c>
      <c r="H6" s="2">
        <v>1</v>
      </c>
      <c r="I6" s="2">
        <v>40</v>
      </c>
      <c r="J6" s="2">
        <v>0</v>
      </c>
      <c r="K6" s="2">
        <v>0</v>
      </c>
    </row>
    <row r="7" spans="1:11" x14ac:dyDescent="0.25">
      <c r="A7" s="3" t="str">
        <f>"140505"</f>
        <v>140505</v>
      </c>
      <c r="B7" s="1" t="s">
        <v>16</v>
      </c>
      <c r="C7" s="2">
        <v>12923</v>
      </c>
      <c r="D7" s="2">
        <v>9977</v>
      </c>
      <c r="E7" s="2">
        <v>9757</v>
      </c>
      <c r="F7" s="2">
        <v>220</v>
      </c>
      <c r="G7" s="2">
        <v>0</v>
      </c>
      <c r="H7" s="2">
        <v>0</v>
      </c>
      <c r="I7" s="2">
        <v>11</v>
      </c>
      <c r="J7" s="2">
        <v>0</v>
      </c>
      <c r="K7" s="2">
        <v>0</v>
      </c>
    </row>
    <row r="8" spans="1:11" x14ac:dyDescent="0.25">
      <c r="A8" s="3" t="str">
        <f>"140506"</f>
        <v>140506</v>
      </c>
      <c r="B8" s="1" t="s">
        <v>17</v>
      </c>
      <c r="C8" s="2">
        <v>9919</v>
      </c>
      <c r="D8" s="2">
        <v>7652</v>
      </c>
      <c r="E8" s="2">
        <v>7153</v>
      </c>
      <c r="F8" s="2">
        <v>499</v>
      </c>
      <c r="G8" s="2">
        <v>0</v>
      </c>
      <c r="H8" s="2">
        <v>0</v>
      </c>
      <c r="I8" s="2">
        <v>7</v>
      </c>
      <c r="J8" s="2">
        <v>0</v>
      </c>
      <c r="K8" s="2">
        <v>0</v>
      </c>
    </row>
    <row r="9" spans="1:11" x14ac:dyDescent="0.25">
      <c r="A9" s="9" t="s">
        <v>18</v>
      </c>
      <c r="B9" s="1"/>
      <c r="C9" s="2">
        <v>118453</v>
      </c>
      <c r="D9" s="2">
        <v>92762</v>
      </c>
      <c r="E9" s="2">
        <v>89483</v>
      </c>
      <c r="F9" s="2">
        <v>3279</v>
      </c>
      <c r="G9" s="2">
        <v>9</v>
      </c>
      <c r="H9" s="2">
        <v>1</v>
      </c>
      <c r="I9" s="2">
        <v>123</v>
      </c>
      <c r="J9" s="2">
        <v>0</v>
      </c>
      <c r="K9" s="2">
        <v>0</v>
      </c>
    </row>
    <row r="10" spans="1:11" x14ac:dyDescent="0.25">
      <c r="A10" s="3" t="str">
        <f>"140801"</f>
        <v>140801</v>
      </c>
      <c r="B10" s="1" t="s">
        <v>19</v>
      </c>
      <c r="C10" s="2">
        <v>49415</v>
      </c>
      <c r="D10" s="2">
        <v>39519</v>
      </c>
      <c r="E10" s="2">
        <v>38946</v>
      </c>
      <c r="F10" s="2">
        <v>573</v>
      </c>
      <c r="G10" s="2">
        <v>4</v>
      </c>
      <c r="H10" s="2">
        <v>0</v>
      </c>
      <c r="I10" s="2">
        <v>63</v>
      </c>
      <c r="J10" s="2">
        <v>0</v>
      </c>
      <c r="K10" s="2">
        <v>0</v>
      </c>
    </row>
    <row r="11" spans="1:11" x14ac:dyDescent="0.25">
      <c r="A11" s="3" t="str">
        <f>"140802"</f>
        <v>140802</v>
      </c>
      <c r="B11" s="1" t="s">
        <v>20</v>
      </c>
      <c r="C11" s="2">
        <v>19756</v>
      </c>
      <c r="D11" s="2">
        <v>15123</v>
      </c>
      <c r="E11" s="2">
        <v>14444</v>
      </c>
      <c r="F11" s="2">
        <v>679</v>
      </c>
      <c r="G11" s="2">
        <v>2</v>
      </c>
      <c r="H11" s="2">
        <v>0</v>
      </c>
      <c r="I11" s="2">
        <v>12</v>
      </c>
      <c r="J11" s="2">
        <v>0</v>
      </c>
      <c r="K11" s="2">
        <v>0</v>
      </c>
    </row>
    <row r="12" spans="1:11" x14ac:dyDescent="0.25">
      <c r="A12" s="3" t="str">
        <f>"140803"</f>
        <v>140803</v>
      </c>
      <c r="B12" s="1" t="s">
        <v>21</v>
      </c>
      <c r="C12" s="2">
        <v>15282</v>
      </c>
      <c r="D12" s="2">
        <v>11987</v>
      </c>
      <c r="E12" s="2">
        <v>11192</v>
      </c>
      <c r="F12" s="2">
        <v>795</v>
      </c>
      <c r="G12" s="2">
        <v>2</v>
      </c>
      <c r="H12" s="2">
        <v>0</v>
      </c>
      <c r="I12" s="2">
        <v>17</v>
      </c>
      <c r="J12" s="2">
        <v>0</v>
      </c>
      <c r="K12" s="2">
        <v>0</v>
      </c>
    </row>
    <row r="13" spans="1:11" x14ac:dyDescent="0.25">
      <c r="A13" s="3" t="str">
        <f>"140804"</f>
        <v>140804</v>
      </c>
      <c r="B13" s="1" t="s">
        <v>22</v>
      </c>
      <c r="C13" s="2">
        <v>16307</v>
      </c>
      <c r="D13" s="2">
        <v>12851</v>
      </c>
      <c r="E13" s="2">
        <v>12085</v>
      </c>
      <c r="F13" s="2">
        <v>766</v>
      </c>
      <c r="G13" s="2">
        <v>0</v>
      </c>
      <c r="H13" s="2">
        <v>1</v>
      </c>
      <c r="I13" s="2">
        <v>15</v>
      </c>
      <c r="J13" s="2">
        <v>0</v>
      </c>
      <c r="K13" s="2">
        <v>0</v>
      </c>
    </row>
    <row r="14" spans="1:11" x14ac:dyDescent="0.25">
      <c r="A14" s="3" t="str">
        <f>"140805"</f>
        <v>140805</v>
      </c>
      <c r="B14" s="1" t="s">
        <v>23</v>
      </c>
      <c r="C14" s="2">
        <v>17693</v>
      </c>
      <c r="D14" s="2">
        <v>13282</v>
      </c>
      <c r="E14" s="2">
        <v>12816</v>
      </c>
      <c r="F14" s="2">
        <v>466</v>
      </c>
      <c r="G14" s="2">
        <v>1</v>
      </c>
      <c r="H14" s="2">
        <v>0</v>
      </c>
      <c r="I14" s="2">
        <v>16</v>
      </c>
      <c r="J14" s="2">
        <v>0</v>
      </c>
      <c r="K14" s="2">
        <v>0</v>
      </c>
    </row>
    <row r="15" spans="1:11" x14ac:dyDescent="0.25">
      <c r="A15" s="9" t="s">
        <v>24</v>
      </c>
      <c r="B15" s="1"/>
      <c r="C15" s="2">
        <v>75953</v>
      </c>
      <c r="D15" s="2">
        <v>61306</v>
      </c>
      <c r="E15" s="2">
        <v>59285</v>
      </c>
      <c r="F15" s="2">
        <v>2021</v>
      </c>
      <c r="G15" s="2">
        <v>2</v>
      </c>
      <c r="H15" s="2">
        <v>0</v>
      </c>
      <c r="I15" s="2">
        <v>107</v>
      </c>
      <c r="J15" s="2">
        <v>0</v>
      </c>
      <c r="K15" s="2">
        <v>0</v>
      </c>
    </row>
    <row r="16" spans="1:11" x14ac:dyDescent="0.25">
      <c r="A16" s="3" t="str">
        <f>"141401"</f>
        <v>141401</v>
      </c>
      <c r="B16" s="1" t="s">
        <v>25</v>
      </c>
      <c r="C16" s="2">
        <v>26391</v>
      </c>
      <c r="D16" s="2">
        <v>21275</v>
      </c>
      <c r="E16" s="2">
        <v>20944</v>
      </c>
      <c r="F16" s="2">
        <v>331</v>
      </c>
      <c r="G16" s="2">
        <v>1</v>
      </c>
      <c r="H16" s="2">
        <v>0</v>
      </c>
      <c r="I16" s="2">
        <v>23</v>
      </c>
      <c r="J16" s="2">
        <v>0</v>
      </c>
      <c r="K16" s="2">
        <v>0</v>
      </c>
    </row>
    <row r="17" spans="1:11" x14ac:dyDescent="0.25">
      <c r="A17" s="3" t="str">
        <f>"141402"</f>
        <v>141402</v>
      </c>
      <c r="B17" s="1" t="s">
        <v>26</v>
      </c>
      <c r="C17" s="2">
        <v>9978</v>
      </c>
      <c r="D17" s="2">
        <v>8063</v>
      </c>
      <c r="E17" s="2">
        <v>7398</v>
      </c>
      <c r="F17" s="2">
        <v>665</v>
      </c>
      <c r="G17" s="2">
        <v>0</v>
      </c>
      <c r="H17" s="2">
        <v>0</v>
      </c>
      <c r="I17" s="2">
        <v>8</v>
      </c>
      <c r="J17" s="2">
        <v>0</v>
      </c>
      <c r="K17" s="2">
        <v>0</v>
      </c>
    </row>
    <row r="18" spans="1:11" x14ac:dyDescent="0.25">
      <c r="A18" s="3" t="str">
        <f>"141403"</f>
        <v>141403</v>
      </c>
      <c r="B18" s="1" t="s">
        <v>27</v>
      </c>
      <c r="C18" s="2">
        <v>5561</v>
      </c>
      <c r="D18" s="2">
        <v>4482</v>
      </c>
      <c r="E18" s="2">
        <v>4172</v>
      </c>
      <c r="F18" s="2">
        <v>310</v>
      </c>
      <c r="G18" s="2">
        <v>0</v>
      </c>
      <c r="H18" s="2">
        <v>0</v>
      </c>
      <c r="I18" s="2">
        <v>5</v>
      </c>
      <c r="J18" s="2">
        <v>0</v>
      </c>
      <c r="K18" s="2">
        <v>0</v>
      </c>
    </row>
    <row r="19" spans="1:11" x14ac:dyDescent="0.25">
      <c r="A19" s="3" t="str">
        <f>"141404"</f>
        <v>141404</v>
      </c>
      <c r="B19" s="1" t="s">
        <v>28</v>
      </c>
      <c r="C19" s="2">
        <v>19169</v>
      </c>
      <c r="D19" s="2">
        <v>15336</v>
      </c>
      <c r="E19" s="2">
        <v>15112</v>
      </c>
      <c r="F19" s="2">
        <v>224</v>
      </c>
      <c r="G19" s="2">
        <v>0</v>
      </c>
      <c r="H19" s="2">
        <v>0</v>
      </c>
      <c r="I19" s="2">
        <v>44</v>
      </c>
      <c r="J19" s="2">
        <v>0</v>
      </c>
      <c r="K19" s="2">
        <v>0</v>
      </c>
    </row>
    <row r="20" spans="1:11" x14ac:dyDescent="0.25">
      <c r="A20" s="3" t="str">
        <f>"141405"</f>
        <v>141405</v>
      </c>
      <c r="B20" s="1" t="s">
        <v>29</v>
      </c>
      <c r="C20" s="2">
        <v>8965</v>
      </c>
      <c r="D20" s="2">
        <v>7278</v>
      </c>
      <c r="E20" s="2">
        <v>7055</v>
      </c>
      <c r="F20" s="2">
        <v>223</v>
      </c>
      <c r="G20" s="2">
        <v>1</v>
      </c>
      <c r="H20" s="2">
        <v>0</v>
      </c>
      <c r="I20" s="2">
        <v>16</v>
      </c>
      <c r="J20" s="2">
        <v>0</v>
      </c>
      <c r="K20" s="2">
        <v>0</v>
      </c>
    </row>
    <row r="21" spans="1:11" x14ac:dyDescent="0.25">
      <c r="A21" s="3" t="str">
        <f>"141406"</f>
        <v>141406</v>
      </c>
      <c r="B21" s="1" t="s">
        <v>30</v>
      </c>
      <c r="C21" s="2">
        <v>5889</v>
      </c>
      <c r="D21" s="2">
        <v>4872</v>
      </c>
      <c r="E21" s="2">
        <v>4604</v>
      </c>
      <c r="F21" s="2">
        <v>268</v>
      </c>
      <c r="G21" s="2">
        <v>0</v>
      </c>
      <c r="H21" s="2">
        <v>0</v>
      </c>
      <c r="I21" s="2">
        <v>11</v>
      </c>
      <c r="J21" s="2">
        <v>0</v>
      </c>
      <c r="K21" s="2">
        <v>0</v>
      </c>
    </row>
    <row r="22" spans="1:11" x14ac:dyDescent="0.25">
      <c r="A22" s="9" t="s">
        <v>31</v>
      </c>
      <c r="B22" s="1"/>
      <c r="C22" s="2">
        <v>119545</v>
      </c>
      <c r="D22" s="2">
        <v>94899</v>
      </c>
      <c r="E22" s="2">
        <v>93112</v>
      </c>
      <c r="F22" s="2">
        <v>1787</v>
      </c>
      <c r="G22" s="2">
        <v>11</v>
      </c>
      <c r="H22" s="2">
        <v>0</v>
      </c>
      <c r="I22" s="2">
        <v>151</v>
      </c>
      <c r="J22" s="2">
        <v>0</v>
      </c>
      <c r="K22" s="2">
        <v>0</v>
      </c>
    </row>
    <row r="23" spans="1:11" x14ac:dyDescent="0.25">
      <c r="A23" s="3" t="str">
        <f>"141701"</f>
        <v>141701</v>
      </c>
      <c r="B23" s="1" t="s">
        <v>32</v>
      </c>
      <c r="C23" s="2">
        <v>19702</v>
      </c>
      <c r="D23" s="2">
        <v>15346</v>
      </c>
      <c r="E23" s="2">
        <v>15020</v>
      </c>
      <c r="F23" s="2">
        <v>326</v>
      </c>
      <c r="G23" s="2">
        <v>6</v>
      </c>
      <c r="H23" s="2">
        <v>0</v>
      </c>
      <c r="I23" s="2">
        <v>20</v>
      </c>
      <c r="J23" s="2">
        <v>0</v>
      </c>
      <c r="K23" s="2">
        <v>0</v>
      </c>
    </row>
    <row r="24" spans="1:11" x14ac:dyDescent="0.25">
      <c r="A24" s="3" t="str">
        <f>"141702"</f>
        <v>141702</v>
      </c>
      <c r="B24" s="1" t="s">
        <v>33</v>
      </c>
      <c r="C24" s="2">
        <v>40973</v>
      </c>
      <c r="D24" s="2">
        <v>33364</v>
      </c>
      <c r="E24" s="2">
        <v>32773</v>
      </c>
      <c r="F24" s="2">
        <v>591</v>
      </c>
      <c r="G24" s="2">
        <v>2</v>
      </c>
      <c r="H24" s="2">
        <v>0</v>
      </c>
      <c r="I24" s="2">
        <v>61</v>
      </c>
      <c r="J24" s="2">
        <v>0</v>
      </c>
      <c r="K24" s="2">
        <v>0</v>
      </c>
    </row>
    <row r="25" spans="1:11" x14ac:dyDescent="0.25">
      <c r="A25" s="3" t="str">
        <f>"141703"</f>
        <v>141703</v>
      </c>
      <c r="B25" s="1" t="s">
        <v>34</v>
      </c>
      <c r="C25" s="2">
        <v>11455</v>
      </c>
      <c r="D25" s="2">
        <v>9107</v>
      </c>
      <c r="E25" s="2">
        <v>8983</v>
      </c>
      <c r="F25" s="2">
        <v>124</v>
      </c>
      <c r="G25" s="2">
        <v>0</v>
      </c>
      <c r="H25" s="2">
        <v>0</v>
      </c>
      <c r="I25" s="2">
        <v>12</v>
      </c>
      <c r="J25" s="2">
        <v>0</v>
      </c>
      <c r="K25" s="2">
        <v>0</v>
      </c>
    </row>
    <row r="26" spans="1:11" x14ac:dyDescent="0.25">
      <c r="A26" s="3" t="str">
        <f>"141704"</f>
        <v>141704</v>
      </c>
      <c r="B26" s="1" t="s">
        <v>35</v>
      </c>
      <c r="C26" s="2">
        <v>15222</v>
      </c>
      <c r="D26" s="2">
        <v>12291</v>
      </c>
      <c r="E26" s="2">
        <v>12142</v>
      </c>
      <c r="F26" s="2">
        <v>149</v>
      </c>
      <c r="G26" s="2">
        <v>1</v>
      </c>
      <c r="H26" s="2">
        <v>0</v>
      </c>
      <c r="I26" s="2">
        <v>19</v>
      </c>
      <c r="J26" s="2">
        <v>0</v>
      </c>
      <c r="K26" s="2">
        <v>0</v>
      </c>
    </row>
    <row r="27" spans="1:11" x14ac:dyDescent="0.25">
      <c r="A27" s="3" t="str">
        <f>"141705"</f>
        <v>141705</v>
      </c>
      <c r="B27" s="1" t="s">
        <v>36</v>
      </c>
      <c r="C27" s="2">
        <v>8202</v>
      </c>
      <c r="D27" s="2">
        <v>6417</v>
      </c>
      <c r="E27" s="2">
        <v>6325</v>
      </c>
      <c r="F27" s="2">
        <v>92</v>
      </c>
      <c r="G27" s="2">
        <v>1</v>
      </c>
      <c r="H27" s="2">
        <v>0</v>
      </c>
      <c r="I27" s="2">
        <v>9</v>
      </c>
      <c r="J27" s="2">
        <v>0</v>
      </c>
      <c r="K27" s="2">
        <v>0</v>
      </c>
    </row>
    <row r="28" spans="1:11" x14ac:dyDescent="0.25">
      <c r="A28" s="3" t="str">
        <f>"141706"</f>
        <v>141706</v>
      </c>
      <c r="B28" s="1" t="s">
        <v>37</v>
      </c>
      <c r="C28" s="2">
        <v>3716</v>
      </c>
      <c r="D28" s="2">
        <v>2872</v>
      </c>
      <c r="E28" s="2">
        <v>2838</v>
      </c>
      <c r="F28" s="2">
        <v>34</v>
      </c>
      <c r="G28" s="2">
        <v>0</v>
      </c>
      <c r="H28" s="2">
        <v>0</v>
      </c>
      <c r="I28" s="2">
        <v>7</v>
      </c>
      <c r="J28" s="2">
        <v>0</v>
      </c>
      <c r="K28" s="2">
        <v>0</v>
      </c>
    </row>
    <row r="29" spans="1:11" x14ac:dyDescent="0.25">
      <c r="A29" s="3" t="str">
        <f>"141707"</f>
        <v>141707</v>
      </c>
      <c r="B29" s="1" t="s">
        <v>38</v>
      </c>
      <c r="C29" s="2">
        <v>6337</v>
      </c>
      <c r="D29" s="2">
        <v>5037</v>
      </c>
      <c r="E29" s="2">
        <v>4972</v>
      </c>
      <c r="F29" s="2">
        <v>65</v>
      </c>
      <c r="G29" s="2">
        <v>0</v>
      </c>
      <c r="H29" s="2">
        <v>0</v>
      </c>
      <c r="I29" s="2">
        <v>8</v>
      </c>
      <c r="J29" s="2">
        <v>0</v>
      </c>
      <c r="K29" s="2">
        <v>0</v>
      </c>
    </row>
    <row r="30" spans="1:11" x14ac:dyDescent="0.25">
      <c r="A30" s="3" t="str">
        <f>"141708"</f>
        <v>141708</v>
      </c>
      <c r="B30" s="1" t="s">
        <v>39</v>
      </c>
      <c r="C30" s="2">
        <v>13938</v>
      </c>
      <c r="D30" s="2">
        <v>10465</v>
      </c>
      <c r="E30" s="2">
        <v>10059</v>
      </c>
      <c r="F30" s="2">
        <v>406</v>
      </c>
      <c r="G30" s="2">
        <v>1</v>
      </c>
      <c r="H30" s="2">
        <v>0</v>
      </c>
      <c r="I30" s="2">
        <v>15</v>
      </c>
      <c r="J30" s="2">
        <v>0</v>
      </c>
      <c r="K30" s="2">
        <v>0</v>
      </c>
    </row>
    <row r="31" spans="1:11" x14ac:dyDescent="0.25">
      <c r="A31" s="9" t="s">
        <v>40</v>
      </c>
      <c r="B31" s="1"/>
      <c r="C31" s="2">
        <v>185155</v>
      </c>
      <c r="D31" s="2">
        <v>142880</v>
      </c>
      <c r="E31" s="2">
        <v>137903</v>
      </c>
      <c r="F31" s="2">
        <v>4977</v>
      </c>
      <c r="G31" s="2">
        <v>45</v>
      </c>
      <c r="H31" s="2">
        <v>0</v>
      </c>
      <c r="I31" s="2">
        <v>264</v>
      </c>
      <c r="J31" s="2">
        <v>0</v>
      </c>
      <c r="K31" s="2">
        <v>0</v>
      </c>
    </row>
    <row r="32" spans="1:11" x14ac:dyDescent="0.25">
      <c r="A32" s="3" t="str">
        <f>"141801"</f>
        <v>141801</v>
      </c>
      <c r="B32" s="1" t="s">
        <v>41</v>
      </c>
      <c r="C32" s="2">
        <v>26322</v>
      </c>
      <c r="D32" s="2">
        <v>20960</v>
      </c>
      <c r="E32" s="2">
        <v>20502</v>
      </c>
      <c r="F32" s="2">
        <v>458</v>
      </c>
      <c r="G32" s="2">
        <v>2</v>
      </c>
      <c r="H32" s="2">
        <v>0</v>
      </c>
      <c r="I32" s="2">
        <v>73</v>
      </c>
      <c r="J32" s="2">
        <v>0</v>
      </c>
      <c r="K32" s="2">
        <v>0</v>
      </c>
    </row>
    <row r="33" spans="1:11" x14ac:dyDescent="0.25">
      <c r="A33" s="3" t="str">
        <f>"141802"</f>
        <v>141802</v>
      </c>
      <c r="B33" s="1" t="s">
        <v>42</v>
      </c>
      <c r="C33" s="2">
        <v>23115</v>
      </c>
      <c r="D33" s="2">
        <v>18857</v>
      </c>
      <c r="E33" s="2">
        <v>18165</v>
      </c>
      <c r="F33" s="2">
        <v>692</v>
      </c>
      <c r="G33" s="2">
        <v>12</v>
      </c>
      <c r="H33" s="2">
        <v>0</v>
      </c>
      <c r="I33" s="2">
        <v>89</v>
      </c>
      <c r="J33" s="2">
        <v>0</v>
      </c>
      <c r="K33" s="2">
        <v>0</v>
      </c>
    </row>
    <row r="34" spans="1:11" x14ac:dyDescent="0.25">
      <c r="A34" s="3" t="str">
        <f>"141803"</f>
        <v>141803</v>
      </c>
      <c r="B34" s="1" t="s">
        <v>43</v>
      </c>
      <c r="C34" s="2">
        <v>31688</v>
      </c>
      <c r="D34" s="2">
        <v>22665</v>
      </c>
      <c r="E34" s="2">
        <v>21705</v>
      </c>
      <c r="F34" s="2">
        <v>960</v>
      </c>
      <c r="G34" s="2">
        <v>7</v>
      </c>
      <c r="H34" s="2">
        <v>0</v>
      </c>
      <c r="I34" s="2">
        <v>15</v>
      </c>
      <c r="J34" s="2">
        <v>0</v>
      </c>
      <c r="K34" s="2">
        <v>0</v>
      </c>
    </row>
    <row r="35" spans="1:11" x14ac:dyDescent="0.25">
      <c r="A35" s="3" t="str">
        <f>"141804"</f>
        <v>141804</v>
      </c>
      <c r="B35" s="1" t="s">
        <v>44</v>
      </c>
      <c r="C35" s="2">
        <v>80872</v>
      </c>
      <c r="D35" s="2">
        <v>62226</v>
      </c>
      <c r="E35" s="2">
        <v>60119</v>
      </c>
      <c r="F35" s="2">
        <v>2107</v>
      </c>
      <c r="G35" s="2">
        <v>22</v>
      </c>
      <c r="H35" s="2">
        <v>0</v>
      </c>
      <c r="I35" s="2">
        <v>71</v>
      </c>
      <c r="J35" s="2">
        <v>0</v>
      </c>
      <c r="K35" s="2">
        <v>0</v>
      </c>
    </row>
    <row r="36" spans="1:11" x14ac:dyDescent="0.25">
      <c r="A36" s="3" t="str">
        <f>"141805"</f>
        <v>141805</v>
      </c>
      <c r="B36" s="1" t="s">
        <v>45</v>
      </c>
      <c r="C36" s="2">
        <v>11643</v>
      </c>
      <c r="D36" s="2">
        <v>9082</v>
      </c>
      <c r="E36" s="2">
        <v>8694</v>
      </c>
      <c r="F36" s="2">
        <v>388</v>
      </c>
      <c r="G36" s="2">
        <v>0</v>
      </c>
      <c r="H36" s="2">
        <v>0</v>
      </c>
      <c r="I36" s="2">
        <v>6</v>
      </c>
      <c r="J36" s="2">
        <v>0</v>
      </c>
      <c r="K36" s="2">
        <v>0</v>
      </c>
    </row>
    <row r="37" spans="1:11" x14ac:dyDescent="0.25">
      <c r="A37" s="3" t="str">
        <f>"141806"</f>
        <v>141806</v>
      </c>
      <c r="B37" s="1" t="s">
        <v>46</v>
      </c>
      <c r="C37" s="2">
        <v>11515</v>
      </c>
      <c r="D37" s="2">
        <v>9090</v>
      </c>
      <c r="E37" s="2">
        <v>8718</v>
      </c>
      <c r="F37" s="2">
        <v>372</v>
      </c>
      <c r="G37" s="2">
        <v>2</v>
      </c>
      <c r="H37" s="2">
        <v>0</v>
      </c>
      <c r="I37" s="2">
        <v>10</v>
      </c>
      <c r="J37" s="2">
        <v>0</v>
      </c>
      <c r="K37" s="2">
        <v>0</v>
      </c>
    </row>
    <row r="38" spans="1:11" x14ac:dyDescent="0.25">
      <c r="A38" s="9" t="s">
        <v>47</v>
      </c>
      <c r="B38" s="1"/>
      <c r="C38" s="2">
        <v>159814</v>
      </c>
      <c r="D38" s="2">
        <v>125634</v>
      </c>
      <c r="E38" s="2">
        <v>122050</v>
      </c>
      <c r="F38" s="2">
        <v>3582</v>
      </c>
      <c r="G38" s="2">
        <v>41</v>
      </c>
      <c r="H38" s="2">
        <v>0</v>
      </c>
      <c r="I38" s="2">
        <v>244</v>
      </c>
      <c r="J38" s="2">
        <v>0</v>
      </c>
      <c r="K38" s="2">
        <v>0</v>
      </c>
    </row>
    <row r="39" spans="1:11" x14ac:dyDescent="0.25">
      <c r="A39" s="3" t="str">
        <f>"142101"</f>
        <v>142101</v>
      </c>
      <c r="B39" s="1" t="s">
        <v>48</v>
      </c>
      <c r="C39" s="2">
        <v>20800</v>
      </c>
      <c r="D39" s="2">
        <v>16941</v>
      </c>
      <c r="E39" s="2">
        <v>16713</v>
      </c>
      <c r="F39" s="2">
        <v>228</v>
      </c>
      <c r="G39" s="2">
        <v>3</v>
      </c>
      <c r="H39" s="2">
        <v>0</v>
      </c>
      <c r="I39" s="2">
        <v>25</v>
      </c>
      <c r="J39" s="2">
        <v>0</v>
      </c>
      <c r="K39" s="2">
        <v>0</v>
      </c>
    </row>
    <row r="40" spans="1:11" x14ac:dyDescent="0.25">
      <c r="A40" s="3" t="str">
        <f>"142102"</f>
        <v>142102</v>
      </c>
      <c r="B40" s="1" t="s">
        <v>49</v>
      </c>
      <c r="C40" s="2">
        <v>57558</v>
      </c>
      <c r="D40" s="2">
        <v>45275</v>
      </c>
      <c r="E40" s="2">
        <v>44611</v>
      </c>
      <c r="F40" s="2">
        <v>664</v>
      </c>
      <c r="G40" s="2">
        <v>5</v>
      </c>
      <c r="H40" s="2">
        <v>0</v>
      </c>
      <c r="I40" s="2">
        <v>118</v>
      </c>
      <c r="J40" s="2">
        <v>0</v>
      </c>
      <c r="K40" s="2">
        <v>0</v>
      </c>
    </row>
    <row r="41" spans="1:11" x14ac:dyDescent="0.25">
      <c r="A41" s="3" t="str">
        <f>"142103"</f>
        <v>142103</v>
      </c>
      <c r="B41" s="1" t="s">
        <v>50</v>
      </c>
      <c r="C41" s="2">
        <v>25839</v>
      </c>
      <c r="D41" s="2">
        <v>20273</v>
      </c>
      <c r="E41" s="2">
        <v>19554</v>
      </c>
      <c r="F41" s="2">
        <v>717</v>
      </c>
      <c r="G41" s="2">
        <v>3</v>
      </c>
      <c r="H41" s="2">
        <v>0</v>
      </c>
      <c r="I41" s="2">
        <v>59</v>
      </c>
      <c r="J41" s="2">
        <v>0</v>
      </c>
      <c r="K41" s="2">
        <v>0</v>
      </c>
    </row>
    <row r="42" spans="1:11" x14ac:dyDescent="0.25">
      <c r="A42" s="3" t="str">
        <f>"142104"</f>
        <v>142104</v>
      </c>
      <c r="B42" s="1" t="s">
        <v>51</v>
      </c>
      <c r="C42" s="2">
        <v>18157</v>
      </c>
      <c r="D42" s="2">
        <v>14237</v>
      </c>
      <c r="E42" s="2">
        <v>13799</v>
      </c>
      <c r="F42" s="2">
        <v>438</v>
      </c>
      <c r="G42" s="2">
        <v>16</v>
      </c>
      <c r="H42" s="2">
        <v>0</v>
      </c>
      <c r="I42" s="2">
        <v>9</v>
      </c>
      <c r="J42" s="2">
        <v>0</v>
      </c>
      <c r="K42" s="2">
        <v>0</v>
      </c>
    </row>
    <row r="43" spans="1:11" x14ac:dyDescent="0.25">
      <c r="A43" s="3" t="str">
        <f>"142105"</f>
        <v>142105</v>
      </c>
      <c r="B43" s="1" t="s">
        <v>52</v>
      </c>
      <c r="C43" s="2">
        <v>15822</v>
      </c>
      <c r="D43" s="2">
        <v>11961</v>
      </c>
      <c r="E43" s="2">
        <v>10966</v>
      </c>
      <c r="F43" s="2">
        <v>995</v>
      </c>
      <c r="G43" s="2">
        <v>10</v>
      </c>
      <c r="H43" s="2">
        <v>0</v>
      </c>
      <c r="I43" s="2">
        <v>12</v>
      </c>
      <c r="J43" s="2">
        <v>0</v>
      </c>
      <c r="K43" s="2">
        <v>0</v>
      </c>
    </row>
    <row r="44" spans="1:11" x14ac:dyDescent="0.25">
      <c r="A44" s="3" t="str">
        <f>"142106"</f>
        <v>142106</v>
      </c>
      <c r="B44" s="1" t="s">
        <v>53</v>
      </c>
      <c r="C44" s="2">
        <v>21638</v>
      </c>
      <c r="D44" s="2">
        <v>16947</v>
      </c>
      <c r="E44" s="2">
        <v>16407</v>
      </c>
      <c r="F44" s="2">
        <v>540</v>
      </c>
      <c r="G44" s="2">
        <v>4</v>
      </c>
      <c r="H44" s="2">
        <v>0</v>
      </c>
      <c r="I44" s="2">
        <v>21</v>
      </c>
      <c r="J44" s="2">
        <v>0</v>
      </c>
      <c r="K44" s="2">
        <v>0</v>
      </c>
    </row>
    <row r="45" spans="1:11" x14ac:dyDescent="0.25">
      <c r="A45" s="9" t="s">
        <v>54</v>
      </c>
      <c r="B45" s="1"/>
      <c r="C45" s="2">
        <v>120421</v>
      </c>
      <c r="D45" s="2">
        <v>93833</v>
      </c>
      <c r="E45" s="2">
        <v>90548</v>
      </c>
      <c r="F45" s="2">
        <v>3284</v>
      </c>
      <c r="G45" s="2">
        <v>16</v>
      </c>
      <c r="H45" s="2">
        <v>1</v>
      </c>
      <c r="I45" s="2">
        <v>207</v>
      </c>
      <c r="J45" s="2">
        <v>0</v>
      </c>
      <c r="K45" s="2">
        <v>0</v>
      </c>
    </row>
    <row r="46" spans="1:11" x14ac:dyDescent="0.25">
      <c r="A46" s="3" t="str">
        <f>"143201"</f>
        <v>143201</v>
      </c>
      <c r="B46" s="1" t="s">
        <v>55</v>
      </c>
      <c r="C46" s="2">
        <v>21085</v>
      </c>
      <c r="D46" s="2">
        <v>16678</v>
      </c>
      <c r="E46" s="2">
        <v>16398</v>
      </c>
      <c r="F46" s="2">
        <v>280</v>
      </c>
      <c r="G46" s="2">
        <v>0</v>
      </c>
      <c r="H46" s="2">
        <v>0</v>
      </c>
      <c r="I46" s="2">
        <v>71</v>
      </c>
      <c r="J46" s="2">
        <v>0</v>
      </c>
      <c r="K46" s="2">
        <v>0</v>
      </c>
    </row>
    <row r="47" spans="1:11" x14ac:dyDescent="0.25">
      <c r="A47" s="3" t="str">
        <f>"143202"</f>
        <v>143202</v>
      </c>
      <c r="B47" s="1" t="s">
        <v>56</v>
      </c>
      <c r="C47" s="2">
        <v>10357</v>
      </c>
      <c r="D47" s="2">
        <v>8338</v>
      </c>
      <c r="E47" s="2">
        <v>8003</v>
      </c>
      <c r="F47" s="2">
        <v>335</v>
      </c>
      <c r="G47" s="2">
        <v>6</v>
      </c>
      <c r="H47" s="2">
        <v>0</v>
      </c>
      <c r="I47" s="2">
        <v>13</v>
      </c>
      <c r="J47" s="2">
        <v>0</v>
      </c>
      <c r="K47" s="2">
        <v>0</v>
      </c>
    </row>
    <row r="48" spans="1:11" x14ac:dyDescent="0.25">
      <c r="A48" s="3" t="str">
        <f>"143203"</f>
        <v>143203</v>
      </c>
      <c r="B48" s="1" t="s">
        <v>57</v>
      </c>
      <c r="C48" s="2">
        <v>4305</v>
      </c>
      <c r="D48" s="2">
        <v>3522</v>
      </c>
      <c r="E48" s="2">
        <v>3373</v>
      </c>
      <c r="F48" s="2">
        <v>149</v>
      </c>
      <c r="G48" s="2">
        <v>1</v>
      </c>
      <c r="H48" s="2">
        <v>0</v>
      </c>
      <c r="I48" s="2">
        <v>5</v>
      </c>
      <c r="J48" s="2">
        <v>0</v>
      </c>
      <c r="K48" s="2">
        <v>0</v>
      </c>
    </row>
    <row r="49" spans="1:11" x14ac:dyDescent="0.25">
      <c r="A49" s="3" t="str">
        <f>"143204"</f>
        <v>143204</v>
      </c>
      <c r="B49" s="1" t="s">
        <v>58</v>
      </c>
      <c r="C49" s="2">
        <v>9966</v>
      </c>
      <c r="D49" s="2">
        <v>7999</v>
      </c>
      <c r="E49" s="2">
        <v>7692</v>
      </c>
      <c r="F49" s="2">
        <v>307</v>
      </c>
      <c r="G49" s="2">
        <v>0</v>
      </c>
      <c r="H49" s="2">
        <v>0</v>
      </c>
      <c r="I49" s="2">
        <v>6</v>
      </c>
      <c r="J49" s="2">
        <v>0</v>
      </c>
      <c r="K49" s="2">
        <v>0</v>
      </c>
    </row>
    <row r="50" spans="1:11" x14ac:dyDescent="0.25">
      <c r="A50" s="3" t="str">
        <f>"143205"</f>
        <v>143205</v>
      </c>
      <c r="B50" s="1" t="s">
        <v>59</v>
      </c>
      <c r="C50" s="2">
        <v>27918</v>
      </c>
      <c r="D50" s="2">
        <v>21781</v>
      </c>
      <c r="E50" s="2">
        <v>20670</v>
      </c>
      <c r="F50" s="2">
        <v>1110</v>
      </c>
      <c r="G50" s="2">
        <v>6</v>
      </c>
      <c r="H50" s="2">
        <v>0</v>
      </c>
      <c r="I50" s="2">
        <v>72</v>
      </c>
      <c r="J50" s="2">
        <v>0</v>
      </c>
      <c r="K50" s="2">
        <v>0</v>
      </c>
    </row>
    <row r="51" spans="1:11" x14ac:dyDescent="0.25">
      <c r="A51" s="3" t="str">
        <f>"143206"</f>
        <v>143206</v>
      </c>
      <c r="B51" s="1" t="s">
        <v>60</v>
      </c>
      <c r="C51" s="2">
        <v>26773</v>
      </c>
      <c r="D51" s="2">
        <v>20085</v>
      </c>
      <c r="E51" s="2">
        <v>19699</v>
      </c>
      <c r="F51" s="2">
        <v>386</v>
      </c>
      <c r="G51" s="2">
        <v>2</v>
      </c>
      <c r="H51" s="2">
        <v>0</v>
      </c>
      <c r="I51" s="2">
        <v>19</v>
      </c>
      <c r="J51" s="2">
        <v>0</v>
      </c>
      <c r="K51" s="2">
        <v>0</v>
      </c>
    </row>
    <row r="52" spans="1:11" x14ac:dyDescent="0.25">
      <c r="A52" s="3" t="str">
        <f>"143207"</f>
        <v>143207</v>
      </c>
      <c r="B52" s="1" t="s">
        <v>61</v>
      </c>
      <c r="C52" s="2">
        <v>20017</v>
      </c>
      <c r="D52" s="2">
        <v>15430</v>
      </c>
      <c r="E52" s="2">
        <v>14713</v>
      </c>
      <c r="F52" s="2">
        <v>717</v>
      </c>
      <c r="G52" s="2">
        <v>1</v>
      </c>
      <c r="H52" s="2">
        <v>1</v>
      </c>
      <c r="I52" s="2">
        <v>21</v>
      </c>
      <c r="J52" s="2">
        <v>0</v>
      </c>
      <c r="K52" s="2">
        <v>0</v>
      </c>
    </row>
    <row r="53" spans="1:11" x14ac:dyDescent="0.25">
      <c r="A53" s="9" t="s">
        <v>62</v>
      </c>
      <c r="B53" s="1"/>
      <c r="C53" s="2">
        <v>248388</v>
      </c>
      <c r="D53" s="2">
        <v>190144</v>
      </c>
      <c r="E53" s="2">
        <v>186300</v>
      </c>
      <c r="F53" s="2">
        <v>3844</v>
      </c>
      <c r="G53" s="2">
        <v>12</v>
      </c>
      <c r="H53" s="2">
        <v>0</v>
      </c>
      <c r="I53" s="2">
        <v>252</v>
      </c>
      <c r="J53" s="2">
        <v>0</v>
      </c>
      <c r="K53" s="2">
        <v>0</v>
      </c>
    </row>
    <row r="54" spans="1:11" x14ac:dyDescent="0.25">
      <c r="A54" s="3" t="str">
        <f>"143401"</f>
        <v>143401</v>
      </c>
      <c r="B54" s="1" t="s">
        <v>63</v>
      </c>
      <c r="C54" s="2">
        <v>25512</v>
      </c>
      <c r="D54" s="2">
        <v>19058</v>
      </c>
      <c r="E54" s="2">
        <v>18669</v>
      </c>
      <c r="F54" s="2">
        <v>389</v>
      </c>
      <c r="G54" s="2">
        <v>3</v>
      </c>
      <c r="H54" s="2">
        <v>0</v>
      </c>
      <c r="I54" s="2">
        <v>15</v>
      </c>
      <c r="J54" s="2">
        <v>0</v>
      </c>
      <c r="K54" s="2">
        <v>0</v>
      </c>
    </row>
    <row r="55" spans="1:11" x14ac:dyDescent="0.25">
      <c r="A55" s="3" t="str">
        <f>"143402"</f>
        <v>143402</v>
      </c>
      <c r="B55" s="1" t="s">
        <v>64</v>
      </c>
      <c r="C55" s="2">
        <v>37333</v>
      </c>
      <c r="D55" s="2">
        <v>27427</v>
      </c>
      <c r="E55" s="2">
        <v>26830</v>
      </c>
      <c r="F55" s="2">
        <v>597</v>
      </c>
      <c r="G55" s="2">
        <v>1</v>
      </c>
      <c r="H55" s="2">
        <v>0</v>
      </c>
      <c r="I55" s="2">
        <v>27</v>
      </c>
      <c r="J55" s="2">
        <v>0</v>
      </c>
      <c r="K55" s="2">
        <v>0</v>
      </c>
    </row>
    <row r="56" spans="1:11" x14ac:dyDescent="0.25">
      <c r="A56" s="3" t="str">
        <f>"143403"</f>
        <v>143403</v>
      </c>
      <c r="B56" s="1" t="s">
        <v>65</v>
      </c>
      <c r="C56" s="2">
        <v>36957</v>
      </c>
      <c r="D56" s="2">
        <v>27168</v>
      </c>
      <c r="E56" s="2">
        <v>26473</v>
      </c>
      <c r="F56" s="2">
        <v>695</v>
      </c>
      <c r="G56" s="2">
        <v>3</v>
      </c>
      <c r="H56" s="2">
        <v>0</v>
      </c>
      <c r="I56" s="2">
        <v>23</v>
      </c>
      <c r="J56" s="2">
        <v>0</v>
      </c>
      <c r="K56" s="2">
        <v>0</v>
      </c>
    </row>
    <row r="57" spans="1:11" x14ac:dyDescent="0.25">
      <c r="A57" s="3" t="str">
        <f>"143404"</f>
        <v>143404</v>
      </c>
      <c r="B57" s="1" t="s">
        <v>66</v>
      </c>
      <c r="C57" s="2">
        <v>16769</v>
      </c>
      <c r="D57" s="2">
        <v>13494</v>
      </c>
      <c r="E57" s="2">
        <v>13215</v>
      </c>
      <c r="F57" s="2">
        <v>279</v>
      </c>
      <c r="G57" s="2">
        <v>1</v>
      </c>
      <c r="H57" s="2">
        <v>0</v>
      </c>
      <c r="I57" s="2">
        <v>13</v>
      </c>
      <c r="J57" s="2">
        <v>0</v>
      </c>
      <c r="K57" s="2">
        <v>0</v>
      </c>
    </row>
    <row r="58" spans="1:11" x14ac:dyDescent="0.25">
      <c r="A58" s="3" t="str">
        <f>"143405"</f>
        <v>143405</v>
      </c>
      <c r="B58" s="1" t="s">
        <v>67</v>
      </c>
      <c r="C58" s="2">
        <v>8248</v>
      </c>
      <c r="D58" s="2">
        <v>6322</v>
      </c>
      <c r="E58" s="2">
        <v>6181</v>
      </c>
      <c r="F58" s="2">
        <v>141</v>
      </c>
      <c r="G58" s="2">
        <v>1</v>
      </c>
      <c r="H58" s="2">
        <v>0</v>
      </c>
      <c r="I58" s="2">
        <v>21</v>
      </c>
      <c r="J58" s="2">
        <v>0</v>
      </c>
      <c r="K58" s="2">
        <v>0</v>
      </c>
    </row>
    <row r="59" spans="1:11" x14ac:dyDescent="0.25">
      <c r="A59" s="3" t="str">
        <f>"143406"</f>
        <v>143406</v>
      </c>
      <c r="B59" s="1" t="s">
        <v>68</v>
      </c>
      <c r="C59" s="2">
        <v>7325</v>
      </c>
      <c r="D59" s="2">
        <v>5892</v>
      </c>
      <c r="E59" s="2">
        <v>5729</v>
      </c>
      <c r="F59" s="2">
        <v>163</v>
      </c>
      <c r="G59" s="2">
        <v>0</v>
      </c>
      <c r="H59" s="2">
        <v>0</v>
      </c>
      <c r="I59" s="2">
        <v>5</v>
      </c>
      <c r="J59" s="2">
        <v>0</v>
      </c>
      <c r="K59" s="2">
        <v>0</v>
      </c>
    </row>
    <row r="60" spans="1:11" x14ac:dyDescent="0.25">
      <c r="A60" s="3" t="str">
        <f>"143407"</f>
        <v>143407</v>
      </c>
      <c r="B60" s="1" t="s">
        <v>69</v>
      </c>
      <c r="C60" s="2">
        <v>10640</v>
      </c>
      <c r="D60" s="2">
        <v>8146</v>
      </c>
      <c r="E60" s="2">
        <v>7960</v>
      </c>
      <c r="F60" s="2">
        <v>186</v>
      </c>
      <c r="G60" s="2">
        <v>1</v>
      </c>
      <c r="H60" s="2">
        <v>0</v>
      </c>
      <c r="I60" s="2">
        <v>15</v>
      </c>
      <c r="J60" s="2">
        <v>0</v>
      </c>
      <c r="K60" s="2">
        <v>0</v>
      </c>
    </row>
    <row r="61" spans="1:11" x14ac:dyDescent="0.25">
      <c r="A61" s="3" t="str">
        <f>"143408"</f>
        <v>143408</v>
      </c>
      <c r="B61" s="1" t="s">
        <v>70</v>
      </c>
      <c r="C61" s="2">
        <v>6379</v>
      </c>
      <c r="D61" s="2">
        <v>4923</v>
      </c>
      <c r="E61" s="2">
        <v>4804</v>
      </c>
      <c r="F61" s="2">
        <v>119</v>
      </c>
      <c r="G61" s="2">
        <v>0</v>
      </c>
      <c r="H61" s="2">
        <v>0</v>
      </c>
      <c r="I61" s="2">
        <v>8</v>
      </c>
      <c r="J61" s="2">
        <v>0</v>
      </c>
      <c r="K61" s="2">
        <v>0</v>
      </c>
    </row>
    <row r="62" spans="1:11" x14ac:dyDescent="0.25">
      <c r="A62" s="3" t="str">
        <f>"143409"</f>
        <v>143409</v>
      </c>
      <c r="B62" s="1" t="s">
        <v>71</v>
      </c>
      <c r="C62" s="2">
        <v>28099</v>
      </c>
      <c r="D62" s="2">
        <v>21077</v>
      </c>
      <c r="E62" s="2">
        <v>20515</v>
      </c>
      <c r="F62" s="2">
        <v>562</v>
      </c>
      <c r="G62" s="2">
        <v>0</v>
      </c>
      <c r="H62" s="2">
        <v>0</v>
      </c>
      <c r="I62" s="2">
        <v>40</v>
      </c>
      <c r="J62" s="2">
        <v>0</v>
      </c>
      <c r="K62" s="2">
        <v>0</v>
      </c>
    </row>
    <row r="63" spans="1:11" x14ac:dyDescent="0.25">
      <c r="A63" s="3" t="str">
        <f>"143410"</f>
        <v>143410</v>
      </c>
      <c r="B63" s="1" t="s">
        <v>72</v>
      </c>
      <c r="C63" s="2">
        <v>2738</v>
      </c>
      <c r="D63" s="2">
        <v>2213</v>
      </c>
      <c r="E63" s="2">
        <v>2128</v>
      </c>
      <c r="F63" s="2">
        <v>85</v>
      </c>
      <c r="G63" s="2">
        <v>0</v>
      </c>
      <c r="H63" s="2">
        <v>0</v>
      </c>
      <c r="I63" s="2">
        <v>7</v>
      </c>
      <c r="J63" s="2">
        <v>0</v>
      </c>
      <c r="K63" s="2">
        <v>0</v>
      </c>
    </row>
    <row r="64" spans="1:11" x14ac:dyDescent="0.25">
      <c r="A64" s="3" t="str">
        <f>"143411"</f>
        <v>143411</v>
      </c>
      <c r="B64" s="1" t="s">
        <v>73</v>
      </c>
      <c r="C64" s="2">
        <v>19933</v>
      </c>
      <c r="D64" s="2">
        <v>15678</v>
      </c>
      <c r="E64" s="2">
        <v>15466</v>
      </c>
      <c r="F64" s="2">
        <v>212</v>
      </c>
      <c r="G64" s="2">
        <v>0</v>
      </c>
      <c r="H64" s="2">
        <v>0</v>
      </c>
      <c r="I64" s="2">
        <v>19</v>
      </c>
      <c r="J64" s="2">
        <v>0</v>
      </c>
      <c r="K64" s="2">
        <v>0</v>
      </c>
    </row>
    <row r="65" spans="1:11" x14ac:dyDescent="0.25">
      <c r="A65" s="3" t="str">
        <f>"143412"</f>
        <v>143412</v>
      </c>
      <c r="B65" s="1" t="s">
        <v>74</v>
      </c>
      <c r="C65" s="2">
        <v>48455</v>
      </c>
      <c r="D65" s="2">
        <v>38746</v>
      </c>
      <c r="E65" s="2">
        <v>38330</v>
      </c>
      <c r="F65" s="2">
        <v>416</v>
      </c>
      <c r="G65" s="2">
        <v>2</v>
      </c>
      <c r="H65" s="2">
        <v>0</v>
      </c>
      <c r="I65" s="2">
        <v>59</v>
      </c>
      <c r="J65" s="2">
        <v>0</v>
      </c>
      <c r="K65" s="2">
        <v>0</v>
      </c>
    </row>
    <row r="66" spans="1:11" x14ac:dyDescent="0.25">
      <c r="A66" s="9" t="s">
        <v>75</v>
      </c>
      <c r="B66" s="1"/>
      <c r="C66" s="2">
        <v>1637460</v>
      </c>
      <c r="D66" s="2">
        <v>1312420</v>
      </c>
      <c r="E66" s="2">
        <v>1265241</v>
      </c>
      <c r="F66" s="2">
        <v>47176</v>
      </c>
      <c r="G66" s="2">
        <v>555</v>
      </c>
      <c r="H66" s="2">
        <v>0</v>
      </c>
      <c r="I66" s="2">
        <v>2037</v>
      </c>
      <c r="J66" s="2">
        <v>0</v>
      </c>
      <c r="K66" s="2">
        <v>0</v>
      </c>
    </row>
    <row r="67" spans="1:11" x14ac:dyDescent="0.25">
      <c r="A67" s="3" t="str">
        <f>"146502"</f>
        <v>146502</v>
      </c>
      <c r="B67" s="1" t="s">
        <v>76</v>
      </c>
      <c r="C67" s="2">
        <v>116558</v>
      </c>
      <c r="D67" s="2">
        <v>91841</v>
      </c>
      <c r="E67" s="2">
        <v>89082</v>
      </c>
      <c r="F67" s="2">
        <v>2759</v>
      </c>
      <c r="G67" s="2">
        <v>19</v>
      </c>
      <c r="H67" s="2">
        <v>0</v>
      </c>
      <c r="I67" s="2">
        <v>116</v>
      </c>
      <c r="J67" s="2">
        <v>0</v>
      </c>
      <c r="K67" s="2">
        <v>0</v>
      </c>
    </row>
    <row r="68" spans="1:11" x14ac:dyDescent="0.25">
      <c r="A68" s="3" t="str">
        <f>"146503"</f>
        <v>146503</v>
      </c>
      <c r="B68" s="1" t="s">
        <v>77</v>
      </c>
      <c r="C68" s="2">
        <v>128845</v>
      </c>
      <c r="D68" s="2">
        <v>94533</v>
      </c>
      <c r="E68" s="2">
        <v>91974</v>
      </c>
      <c r="F68" s="2">
        <v>2559</v>
      </c>
      <c r="G68" s="2">
        <v>14</v>
      </c>
      <c r="H68" s="2">
        <v>0</v>
      </c>
      <c r="I68" s="2">
        <v>72</v>
      </c>
      <c r="J68" s="2">
        <v>0</v>
      </c>
      <c r="K68" s="2">
        <v>0</v>
      </c>
    </row>
    <row r="69" spans="1:11" x14ac:dyDescent="0.25">
      <c r="A69" s="3" t="str">
        <f>"146504"</f>
        <v>146504</v>
      </c>
      <c r="B69" s="1" t="s">
        <v>78</v>
      </c>
      <c r="C69" s="2">
        <v>117440</v>
      </c>
      <c r="D69" s="2">
        <v>96848</v>
      </c>
      <c r="E69" s="2">
        <v>93538</v>
      </c>
      <c r="F69" s="2">
        <v>3310</v>
      </c>
      <c r="G69" s="2">
        <v>43</v>
      </c>
      <c r="H69" s="2">
        <v>0</v>
      </c>
      <c r="I69" s="2">
        <v>211</v>
      </c>
      <c r="J69" s="2">
        <v>0</v>
      </c>
      <c r="K69" s="2">
        <v>0</v>
      </c>
    </row>
    <row r="70" spans="1:11" x14ac:dyDescent="0.25">
      <c r="A70" s="3" t="str">
        <f>"146505"</f>
        <v>146505</v>
      </c>
      <c r="B70" s="1" t="s">
        <v>79</v>
      </c>
      <c r="C70" s="2">
        <v>195408</v>
      </c>
      <c r="D70" s="2">
        <v>160040</v>
      </c>
      <c r="E70" s="2">
        <v>153598</v>
      </c>
      <c r="F70" s="2">
        <v>6439</v>
      </c>
      <c r="G70" s="2">
        <v>124</v>
      </c>
      <c r="H70" s="2">
        <v>0</v>
      </c>
      <c r="I70" s="2">
        <v>228</v>
      </c>
      <c r="J70" s="2">
        <v>0</v>
      </c>
      <c r="K70" s="2">
        <v>0</v>
      </c>
    </row>
    <row r="71" spans="1:11" x14ac:dyDescent="0.25">
      <c r="A71" s="3" t="str">
        <f>"146506"</f>
        <v>146506</v>
      </c>
      <c r="B71" s="1" t="s">
        <v>80</v>
      </c>
      <c r="C71" s="2">
        <v>70836</v>
      </c>
      <c r="D71" s="2">
        <v>58457</v>
      </c>
      <c r="E71" s="2">
        <v>56172</v>
      </c>
      <c r="F71" s="2">
        <v>2285</v>
      </c>
      <c r="G71" s="2">
        <v>25</v>
      </c>
      <c r="H71" s="2">
        <v>0</v>
      </c>
      <c r="I71" s="2">
        <v>88</v>
      </c>
      <c r="J71" s="2">
        <v>0</v>
      </c>
      <c r="K71" s="2">
        <v>0</v>
      </c>
    </row>
    <row r="72" spans="1:11" x14ac:dyDescent="0.25">
      <c r="A72" s="3" t="str">
        <f>"146507"</f>
        <v>146507</v>
      </c>
      <c r="B72" s="1" t="s">
        <v>81</v>
      </c>
      <c r="C72" s="2">
        <v>164689</v>
      </c>
      <c r="D72" s="2">
        <v>134318</v>
      </c>
      <c r="E72" s="2">
        <v>131032</v>
      </c>
      <c r="F72" s="2">
        <v>3286</v>
      </c>
      <c r="G72" s="2">
        <v>50</v>
      </c>
      <c r="H72" s="2">
        <v>0</v>
      </c>
      <c r="I72" s="2">
        <v>184</v>
      </c>
      <c r="J72" s="2">
        <v>0</v>
      </c>
      <c r="K72" s="2">
        <v>0</v>
      </c>
    </row>
    <row r="73" spans="1:11" x14ac:dyDescent="0.25">
      <c r="A73" s="3" t="str">
        <f>"146508"</f>
        <v>146508</v>
      </c>
      <c r="B73" s="1" t="s">
        <v>82</v>
      </c>
      <c r="C73" s="2">
        <v>53538</v>
      </c>
      <c r="D73" s="2">
        <v>45057</v>
      </c>
      <c r="E73" s="2">
        <v>43375</v>
      </c>
      <c r="F73" s="2">
        <v>1682</v>
      </c>
      <c r="G73" s="2">
        <v>23</v>
      </c>
      <c r="H73" s="2">
        <v>0</v>
      </c>
      <c r="I73" s="2">
        <v>80</v>
      </c>
      <c r="J73" s="2">
        <v>0</v>
      </c>
      <c r="K73" s="2">
        <v>0</v>
      </c>
    </row>
    <row r="74" spans="1:11" x14ac:dyDescent="0.25">
      <c r="A74" s="3" t="str">
        <f>"146509"</f>
        <v>146509</v>
      </c>
      <c r="B74" s="1" t="s">
        <v>83</v>
      </c>
      <c r="C74" s="2">
        <v>22769</v>
      </c>
      <c r="D74" s="2">
        <v>18125</v>
      </c>
      <c r="E74" s="2">
        <v>17679</v>
      </c>
      <c r="F74" s="2">
        <v>446</v>
      </c>
      <c r="G74" s="2">
        <v>1</v>
      </c>
      <c r="H74" s="2">
        <v>0</v>
      </c>
      <c r="I74" s="2">
        <v>26</v>
      </c>
      <c r="J74" s="2">
        <v>0</v>
      </c>
      <c r="K74" s="2">
        <v>0</v>
      </c>
    </row>
    <row r="75" spans="1:11" x14ac:dyDescent="0.25">
      <c r="A75" s="3" t="str">
        <f>"146510"</f>
        <v>146510</v>
      </c>
      <c r="B75" s="1" t="s">
        <v>84</v>
      </c>
      <c r="C75" s="2">
        <v>93442</v>
      </c>
      <c r="D75" s="2">
        <v>79492</v>
      </c>
      <c r="E75" s="2">
        <v>75779</v>
      </c>
      <c r="F75" s="2">
        <v>3713</v>
      </c>
      <c r="G75" s="2">
        <v>67</v>
      </c>
      <c r="H75" s="2">
        <v>0</v>
      </c>
      <c r="I75" s="2">
        <v>151</v>
      </c>
      <c r="J75" s="2">
        <v>0</v>
      </c>
      <c r="K75" s="2">
        <v>0</v>
      </c>
    </row>
    <row r="76" spans="1:11" x14ac:dyDescent="0.25">
      <c r="A76" s="3" t="str">
        <f>"146511"</f>
        <v>146511</v>
      </c>
      <c r="B76" s="1" t="s">
        <v>85</v>
      </c>
      <c r="C76" s="2">
        <v>113323</v>
      </c>
      <c r="D76" s="2">
        <v>92502</v>
      </c>
      <c r="E76" s="2">
        <v>90568</v>
      </c>
      <c r="F76" s="2">
        <v>1934</v>
      </c>
      <c r="G76" s="2">
        <v>5</v>
      </c>
      <c r="H76" s="2">
        <v>0</v>
      </c>
      <c r="I76" s="2">
        <v>128</v>
      </c>
      <c r="J76" s="2">
        <v>0</v>
      </c>
      <c r="K76" s="2">
        <v>0</v>
      </c>
    </row>
    <row r="77" spans="1:11" x14ac:dyDescent="0.25">
      <c r="A77" s="3" t="str">
        <f>"146512"</f>
        <v>146512</v>
      </c>
      <c r="B77" s="1" t="s">
        <v>86</v>
      </c>
      <c r="C77" s="2">
        <v>59671</v>
      </c>
      <c r="D77" s="2">
        <v>45683</v>
      </c>
      <c r="E77" s="2">
        <v>44052</v>
      </c>
      <c r="F77" s="2">
        <v>1631</v>
      </c>
      <c r="G77" s="2">
        <v>7</v>
      </c>
      <c r="H77" s="2">
        <v>0</v>
      </c>
      <c r="I77" s="2">
        <v>52</v>
      </c>
      <c r="J77" s="2">
        <v>0</v>
      </c>
      <c r="K77" s="2">
        <v>0</v>
      </c>
    </row>
    <row r="78" spans="1:11" x14ac:dyDescent="0.25">
      <c r="A78" s="3" t="str">
        <f>"146513"</f>
        <v>146513</v>
      </c>
      <c r="B78" s="1" t="s">
        <v>87</v>
      </c>
      <c r="C78" s="2">
        <v>139316</v>
      </c>
      <c r="D78" s="2">
        <v>111370</v>
      </c>
      <c r="E78" s="2">
        <v>107415</v>
      </c>
      <c r="F78" s="2">
        <v>3955</v>
      </c>
      <c r="G78" s="2">
        <v>54</v>
      </c>
      <c r="H78" s="2">
        <v>0</v>
      </c>
      <c r="I78" s="2">
        <v>131</v>
      </c>
      <c r="J78" s="2">
        <v>0</v>
      </c>
      <c r="K78" s="2">
        <v>0</v>
      </c>
    </row>
    <row r="79" spans="1:11" x14ac:dyDescent="0.25">
      <c r="A79" s="3" t="str">
        <f>"146514"</f>
        <v>146514</v>
      </c>
      <c r="B79" s="1" t="s">
        <v>88</v>
      </c>
      <c r="C79" s="2">
        <v>77495</v>
      </c>
      <c r="D79" s="2">
        <v>59946</v>
      </c>
      <c r="E79" s="2">
        <v>58060</v>
      </c>
      <c r="F79" s="2">
        <v>1886</v>
      </c>
      <c r="G79" s="2">
        <v>13</v>
      </c>
      <c r="H79" s="2">
        <v>0</v>
      </c>
      <c r="I79" s="2">
        <v>257</v>
      </c>
      <c r="J79" s="2">
        <v>0</v>
      </c>
      <c r="K79" s="2">
        <v>0</v>
      </c>
    </row>
    <row r="80" spans="1:11" x14ac:dyDescent="0.25">
      <c r="A80" s="3" t="str">
        <f>"146515"</f>
        <v>146515</v>
      </c>
      <c r="B80" s="1" t="s">
        <v>89</v>
      </c>
      <c r="C80" s="2">
        <v>24534</v>
      </c>
      <c r="D80" s="2">
        <v>19210</v>
      </c>
      <c r="E80" s="2">
        <v>18341</v>
      </c>
      <c r="F80" s="2">
        <v>869</v>
      </c>
      <c r="G80" s="2">
        <v>5</v>
      </c>
      <c r="H80" s="2">
        <v>0</v>
      </c>
      <c r="I80" s="2">
        <v>23</v>
      </c>
      <c r="J80" s="2">
        <v>0</v>
      </c>
      <c r="K80" s="2">
        <v>0</v>
      </c>
    </row>
    <row r="81" spans="1:11" x14ac:dyDescent="0.25">
      <c r="A81" s="3" t="str">
        <f>"146516"</f>
        <v>146516</v>
      </c>
      <c r="B81" s="1" t="s">
        <v>90</v>
      </c>
      <c r="C81" s="2">
        <v>42333</v>
      </c>
      <c r="D81" s="2">
        <v>29682</v>
      </c>
      <c r="E81" s="2">
        <v>27904</v>
      </c>
      <c r="F81" s="2">
        <v>1778</v>
      </c>
      <c r="G81" s="2">
        <v>31</v>
      </c>
      <c r="H81" s="2">
        <v>0</v>
      </c>
      <c r="I81" s="2">
        <v>28</v>
      </c>
      <c r="J81" s="2">
        <v>0</v>
      </c>
      <c r="K81" s="2">
        <v>0</v>
      </c>
    </row>
    <row r="82" spans="1:11" x14ac:dyDescent="0.25">
      <c r="A82" s="3" t="str">
        <f>"146517"</f>
        <v>146517</v>
      </c>
      <c r="B82" s="1" t="s">
        <v>91</v>
      </c>
      <c r="C82" s="2">
        <v>41519</v>
      </c>
      <c r="D82" s="2">
        <v>32392</v>
      </c>
      <c r="E82" s="2">
        <v>30751</v>
      </c>
      <c r="F82" s="2">
        <v>1641</v>
      </c>
      <c r="G82" s="2">
        <v>8</v>
      </c>
      <c r="H82" s="2">
        <v>0</v>
      </c>
      <c r="I82" s="2">
        <v>43</v>
      </c>
      <c r="J82" s="2">
        <v>0</v>
      </c>
      <c r="K82" s="2">
        <v>0</v>
      </c>
    </row>
    <row r="83" spans="1:11" x14ac:dyDescent="0.25">
      <c r="A83" s="3" t="str">
        <f>"146518"</f>
        <v>146518</v>
      </c>
      <c r="B83" s="1" t="s">
        <v>92</v>
      </c>
      <c r="C83" s="2">
        <v>125911</v>
      </c>
      <c r="D83" s="2">
        <v>102751</v>
      </c>
      <c r="E83" s="2">
        <v>97848</v>
      </c>
      <c r="F83" s="2">
        <v>4903</v>
      </c>
      <c r="G83" s="2">
        <v>40</v>
      </c>
      <c r="H83" s="2">
        <v>0</v>
      </c>
      <c r="I83" s="2">
        <v>159</v>
      </c>
      <c r="J83" s="2">
        <v>0</v>
      </c>
      <c r="K83" s="2">
        <v>0</v>
      </c>
    </row>
    <row r="84" spans="1:11" x14ac:dyDescent="0.25">
      <c r="A84" s="3" t="str">
        <f>"146519"</f>
        <v>146519</v>
      </c>
      <c r="B84" s="1" t="s">
        <v>93</v>
      </c>
      <c r="C84" s="2">
        <v>49833</v>
      </c>
      <c r="D84" s="2">
        <v>40173</v>
      </c>
      <c r="E84" s="2">
        <v>38073</v>
      </c>
      <c r="F84" s="2">
        <v>2100</v>
      </c>
      <c r="G84" s="2">
        <v>26</v>
      </c>
      <c r="H84" s="2">
        <v>0</v>
      </c>
      <c r="I84" s="2">
        <v>60</v>
      </c>
      <c r="J84" s="2">
        <v>0</v>
      </c>
      <c r="K84" s="2">
        <v>0</v>
      </c>
    </row>
    <row r="85" spans="1:11" x14ac:dyDescent="0.25">
      <c r="A85" s="10" t="s">
        <v>94</v>
      </c>
      <c r="C85" s="2">
        <v>2761983</v>
      </c>
      <c r="D85" s="2">
        <v>2188983</v>
      </c>
      <c r="E85" s="2">
        <v>2116687</v>
      </c>
      <c r="F85" s="2">
        <v>72290</v>
      </c>
      <c r="G85" s="2">
        <v>710</v>
      </c>
      <c r="H85" s="2">
        <v>3</v>
      </c>
      <c r="I85" s="2">
        <v>3470</v>
      </c>
      <c r="J85" s="2">
        <v>0</v>
      </c>
      <c r="K85" s="2">
        <v>0</v>
      </c>
    </row>
  </sheetData>
  <printOptions horizontalCentered="1"/>
  <pageMargins left="1.1023622047244095" right="0.70866141732283472" top="0.74803149606299213" bottom="0.74803149606299213" header="0.31496062992125984" footer="0.31496062992125984"/>
  <pageSetup paperSize="8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rejestr_wyborcow_2023_kw_3_2023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Paweł Dłutek</cp:lastModifiedBy>
  <cp:lastPrinted>2023-10-22T21:11:12Z</cp:lastPrinted>
  <dcterms:created xsi:type="dcterms:W3CDTF">2023-10-22T21:01:31Z</dcterms:created>
  <dcterms:modified xsi:type="dcterms:W3CDTF">2023-10-22T21:11:27Z</dcterms:modified>
</cp:coreProperties>
</file>