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12250" windowHeight="10920"/>
  </bookViews>
  <sheets>
    <sheet name="rejestr_wyborcow_2022_kw_2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<sst xmlns="http://schemas.openxmlformats.org/spreadsheetml/2006/main" count="101" uniqueCount="101">
  <si>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</si>
  <si>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</si>
  <si>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</si>
  <si>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</si>
  <si>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</si>
  <si>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</si>
  <si>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</si>
  <si>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</si>
  <si>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</si>
  <si>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</si>
  <si>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</si>
  <si>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</si>
  <si>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</si>
  <si>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</si>
  <si>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</si>
  <si>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</si>
  <si>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</si>
  <si>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</si>
  <si>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</si>
  <si>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</si>
  <si>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</si>
  <si>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</si>
  <si>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</si>
  <si>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</si>
  <si>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</si>
  <si>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</si>
  <si>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</si>
  <si>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</si>
  <si>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</si>
  <si>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</si>
  <si>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</si>
  <si>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</si>
  <si>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</si>
  <si>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</si>
  <si>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</si>
  <si>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</si>
  <si>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</si>
  <si>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</si>
  <si>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</si>
  <si>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</si>
  <si>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</si>
  <si>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</si>
  <si>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</si>
  <si>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</si>
  <si>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</si>
  <si>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</si>
  <si>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</si>
  <si>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</si>
  <si>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</si>
  <si>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</si>
  <si>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</si>
  <si>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</si>
  <si>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</si>
  <si>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</si>
  <si>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</si>
  <si>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</si>
  <si>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</si>
  <si>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</si>
  <si>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</si>
  <si>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</si>
  <si>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</si>
  <si>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</si>
  <si>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</si>
  <si>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</si>
  <si>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</si>
  <si>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</si>
  <si>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</si>
  <si>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</si>
  <si>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</si>
  <si>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</si>
  <si>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</si>
  <si>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</si>
  <si>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</si>
  <si>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</si>
  <si>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</si>
  <si>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</si>
  <si>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</si>
  <si>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</si>
  <si>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</si>
  <si>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</si>
  <si>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</si>
  <si>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</si>
  <si>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</si>
  <si>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</si>
  <si>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</si>
  <si>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</si>
  <si>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</si>
  <si>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</si>
  <si>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</si>
  <si>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</si>
  <si>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</si>
  <si>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</si>
  <si>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</si>
  <si>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</si>
  <si>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</si>
  <si>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</si>
  <si>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</si>
  <si>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</si>
  <si>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</si>
  <si>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</si>
  <si>
    <t>TERYT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</si>
</sst>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b/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3" fontId="1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L39" sqref="L39"/>
    </sheetView>
  </sheetViews>
  <sheetFormatPr defaultRowHeight="14" x14ac:dyDescent="0.3"/>
  <cols>
    <col min="2" max="2" width="23.7265625" bestFit="1" customWidth="1"/>
    <col min="3" max="3" width="12" customWidth="1"/>
    <col min="4" max="4" width="9.08984375" bestFit="1" customWidth="1"/>
    <col min="5" max="5" width="16.6328125" customWidth="1"/>
    <col min="6" max="6" width="15" bestFit="1" customWidth="1"/>
    <col min="7" max="7" width="23.36328125" customWidth="1"/>
    <col min="8" max="8" width="18.36328125" customWidth="1"/>
    <col min="9" max="9" width="21.26953125" customWidth="1"/>
    <col min="10" max="10" width="17.6328125" customWidth="1"/>
    <col min="11" max="11" width="20" customWidth="1"/>
    <col min="12" max="12" width="25.54296875" customWidth="1"/>
    <col min="13" max="13" width="21.26953125" bestFit="1" customWidth="1"/>
    <col min="14" max="14" width="20.81640625" customWidth="1"/>
    <col min="15" max="15" width="20" customWidth="1"/>
    <col min="16" max="16" width="22.6328125" customWidth="1"/>
    <col min="17" max="17" width="21.81640625" customWidth="1"/>
  </cols>
  <sheetData>
    <row r="1" spans="1:17" s="1" customFormat="1" ht="56" x14ac:dyDescent="0.3">
      <c r="A1" s="5" t="s">
        <v>100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</row>
    <row r="2" spans="1:17" s="2" customFormat="1" x14ac:dyDescent="0.3">
      <c r="A2" s="2" t="s">
        <v>16</v>
      </c>
      <c r="C2" s="3">
        <v>95516</v>
      </c>
      <c r="D2" s="3">
        <v>74116</v>
      </c>
      <c r="E2" s="3">
        <v>71770</v>
      </c>
      <c r="F2" s="3">
        <v>2346</v>
      </c>
      <c r="G2" s="3">
        <v>2326</v>
      </c>
      <c r="H2" s="3">
        <v>2119</v>
      </c>
      <c r="I2" s="3">
        <v>10</v>
      </c>
      <c r="J2" s="3">
        <v>197</v>
      </c>
      <c r="K2" s="3">
        <v>21</v>
      </c>
      <c r="L2" s="3">
        <v>1177</v>
      </c>
      <c r="M2" s="3">
        <v>90</v>
      </c>
      <c r="N2" s="3">
        <v>890</v>
      </c>
      <c r="O2" s="3">
        <v>197</v>
      </c>
      <c r="P2" s="3">
        <v>1</v>
      </c>
      <c r="Q2" s="2">
        <v>0</v>
      </c>
    </row>
    <row r="3" spans="1:17" x14ac:dyDescent="0.3">
      <c r="A3" t="str">
        <f>"140501"</f>
        <v>140501</v>
      </c>
      <c r="B3" t="s">
        <v>17</v>
      </c>
      <c r="C3" s="4">
        <v>15881</v>
      </c>
      <c r="D3" s="4">
        <v>12844</v>
      </c>
      <c r="E3" s="4">
        <v>12275</v>
      </c>
      <c r="F3" s="4">
        <v>569</v>
      </c>
      <c r="G3" s="4">
        <v>563</v>
      </c>
      <c r="H3" s="4">
        <v>523</v>
      </c>
      <c r="I3" s="4">
        <v>0</v>
      </c>
      <c r="J3" s="4">
        <v>40</v>
      </c>
      <c r="K3" s="4">
        <v>7</v>
      </c>
      <c r="L3" s="4">
        <v>247</v>
      </c>
      <c r="M3" s="4">
        <v>23</v>
      </c>
      <c r="N3" s="4">
        <v>184</v>
      </c>
      <c r="O3" s="4">
        <v>40</v>
      </c>
      <c r="P3" s="4">
        <v>1</v>
      </c>
      <c r="Q3">
        <v>0</v>
      </c>
    </row>
    <row r="4" spans="1:17" x14ac:dyDescent="0.3">
      <c r="A4" t="str">
        <f>"140502"</f>
        <v>140502</v>
      </c>
      <c r="B4" t="s">
        <v>18</v>
      </c>
      <c r="C4" s="4">
        <v>3783</v>
      </c>
      <c r="D4" s="4">
        <v>3101</v>
      </c>
      <c r="E4" s="4">
        <v>2849</v>
      </c>
      <c r="F4" s="4">
        <v>252</v>
      </c>
      <c r="G4" s="4">
        <v>245</v>
      </c>
      <c r="H4" s="4">
        <v>231</v>
      </c>
      <c r="I4" s="4">
        <v>0</v>
      </c>
      <c r="J4" s="4">
        <v>14</v>
      </c>
      <c r="K4" s="4">
        <v>7</v>
      </c>
      <c r="L4" s="4">
        <v>99</v>
      </c>
      <c r="M4" s="4">
        <v>1</v>
      </c>
      <c r="N4" s="4">
        <v>84</v>
      </c>
      <c r="O4" s="4">
        <v>14</v>
      </c>
      <c r="P4" s="4">
        <v>0</v>
      </c>
      <c r="Q4">
        <v>0</v>
      </c>
    </row>
    <row r="5" spans="1:17" x14ac:dyDescent="0.3">
      <c r="A5" t="str">
        <f>"140503"</f>
        <v>140503</v>
      </c>
      <c r="B5" t="s">
        <v>19</v>
      </c>
      <c r="C5" s="4">
        <v>5395</v>
      </c>
      <c r="D5" s="4">
        <v>4227</v>
      </c>
      <c r="E5" s="4">
        <v>4094</v>
      </c>
      <c r="F5" s="4">
        <v>133</v>
      </c>
      <c r="G5" s="4">
        <v>133</v>
      </c>
      <c r="H5" s="4">
        <v>126</v>
      </c>
      <c r="I5" s="4">
        <v>1</v>
      </c>
      <c r="J5" s="4">
        <v>6</v>
      </c>
      <c r="K5" s="4">
        <v>0</v>
      </c>
      <c r="L5" s="4">
        <v>43</v>
      </c>
      <c r="M5" s="4">
        <v>6</v>
      </c>
      <c r="N5" s="4">
        <v>31</v>
      </c>
      <c r="O5" s="4">
        <v>6</v>
      </c>
      <c r="P5" s="4">
        <v>0</v>
      </c>
      <c r="Q5">
        <v>0</v>
      </c>
    </row>
    <row r="6" spans="1:17" x14ac:dyDescent="0.3">
      <c r="A6" t="str">
        <f>"140504"</f>
        <v>140504</v>
      </c>
      <c r="B6" t="s">
        <v>20</v>
      </c>
      <c r="C6" s="4">
        <v>48233</v>
      </c>
      <c r="D6" s="4">
        <v>36808</v>
      </c>
      <c r="E6" s="4">
        <v>36105</v>
      </c>
      <c r="F6" s="4">
        <v>703</v>
      </c>
      <c r="G6" s="4">
        <v>696</v>
      </c>
      <c r="H6" s="4">
        <v>589</v>
      </c>
      <c r="I6" s="4">
        <v>0</v>
      </c>
      <c r="J6" s="4">
        <v>107</v>
      </c>
      <c r="K6" s="4">
        <v>7</v>
      </c>
      <c r="L6" s="4">
        <v>583</v>
      </c>
      <c r="M6" s="4">
        <v>40</v>
      </c>
      <c r="N6" s="4">
        <v>436</v>
      </c>
      <c r="O6" s="4">
        <v>107</v>
      </c>
      <c r="P6" s="4">
        <v>0</v>
      </c>
      <c r="Q6">
        <v>0</v>
      </c>
    </row>
    <row r="7" spans="1:17" x14ac:dyDescent="0.3">
      <c r="A7" t="str">
        <f>"140505"</f>
        <v>140505</v>
      </c>
      <c r="B7" t="s">
        <v>21</v>
      </c>
      <c r="C7" s="4">
        <v>12661</v>
      </c>
      <c r="D7" s="4">
        <v>9774</v>
      </c>
      <c r="E7" s="4">
        <v>9589</v>
      </c>
      <c r="F7" s="4">
        <v>185</v>
      </c>
      <c r="G7" s="4">
        <v>185</v>
      </c>
      <c r="H7" s="4">
        <v>175</v>
      </c>
      <c r="I7" s="4">
        <v>1</v>
      </c>
      <c r="J7" s="4">
        <v>9</v>
      </c>
      <c r="K7" s="4">
        <v>0</v>
      </c>
      <c r="L7" s="4">
        <v>87</v>
      </c>
      <c r="M7" s="4">
        <v>12</v>
      </c>
      <c r="N7" s="4">
        <v>66</v>
      </c>
      <c r="O7" s="4">
        <v>9</v>
      </c>
      <c r="P7" s="4">
        <v>0</v>
      </c>
      <c r="Q7">
        <v>0</v>
      </c>
    </row>
    <row r="8" spans="1:17" x14ac:dyDescent="0.3">
      <c r="A8" t="str">
        <f>"140506"</f>
        <v>140506</v>
      </c>
      <c r="B8" t="s">
        <v>22</v>
      </c>
      <c r="C8" s="4">
        <v>9563</v>
      </c>
      <c r="D8" s="4">
        <v>7362</v>
      </c>
      <c r="E8" s="4">
        <v>6858</v>
      </c>
      <c r="F8" s="4">
        <v>504</v>
      </c>
      <c r="G8" s="4">
        <v>504</v>
      </c>
      <c r="H8" s="4">
        <v>475</v>
      </c>
      <c r="I8" s="4">
        <v>8</v>
      </c>
      <c r="J8" s="4">
        <v>21</v>
      </c>
      <c r="K8" s="4">
        <v>0</v>
      </c>
      <c r="L8" s="4">
        <v>118</v>
      </c>
      <c r="M8" s="4">
        <v>8</v>
      </c>
      <c r="N8" s="4">
        <v>89</v>
      </c>
      <c r="O8" s="4">
        <v>21</v>
      </c>
      <c r="P8" s="4">
        <v>0</v>
      </c>
      <c r="Q8">
        <v>0</v>
      </c>
    </row>
    <row r="9" spans="1:17" s="2" customFormat="1" x14ac:dyDescent="0.3">
      <c r="A9" s="2" t="s">
        <v>23</v>
      </c>
      <c r="C9" s="3">
        <v>117050</v>
      </c>
      <c r="D9" s="3">
        <v>91324</v>
      </c>
      <c r="E9" s="3">
        <v>88019</v>
      </c>
      <c r="F9" s="3">
        <v>3305</v>
      </c>
      <c r="G9" s="3">
        <v>3298</v>
      </c>
      <c r="H9" s="3">
        <v>3038</v>
      </c>
      <c r="I9" s="3">
        <v>0</v>
      </c>
      <c r="J9" s="3">
        <v>260</v>
      </c>
      <c r="K9" s="3">
        <v>8</v>
      </c>
      <c r="L9" s="3">
        <v>1622</v>
      </c>
      <c r="M9" s="3">
        <v>123</v>
      </c>
      <c r="N9" s="3">
        <v>1239</v>
      </c>
      <c r="O9" s="3">
        <v>260</v>
      </c>
      <c r="P9" s="3">
        <v>1</v>
      </c>
      <c r="Q9" s="2">
        <v>0</v>
      </c>
    </row>
    <row r="10" spans="1:17" x14ac:dyDescent="0.3">
      <c r="A10" t="str">
        <f>"140801"</f>
        <v>140801</v>
      </c>
      <c r="B10" t="s">
        <v>24</v>
      </c>
      <c r="C10" s="4">
        <v>49745</v>
      </c>
      <c r="D10" s="4">
        <v>39593</v>
      </c>
      <c r="E10" s="4">
        <v>39028</v>
      </c>
      <c r="F10" s="4">
        <v>565</v>
      </c>
      <c r="G10" s="4">
        <v>562</v>
      </c>
      <c r="H10" s="4">
        <v>485</v>
      </c>
      <c r="I10" s="4">
        <v>0</v>
      </c>
      <c r="J10" s="4">
        <v>77</v>
      </c>
      <c r="K10" s="4">
        <v>3</v>
      </c>
      <c r="L10" s="4">
        <v>879</v>
      </c>
      <c r="M10" s="4">
        <v>62</v>
      </c>
      <c r="N10" s="4">
        <v>740</v>
      </c>
      <c r="O10" s="4">
        <v>77</v>
      </c>
      <c r="P10" s="4">
        <v>0</v>
      </c>
      <c r="Q10">
        <v>0</v>
      </c>
    </row>
    <row r="11" spans="1:17" x14ac:dyDescent="0.3">
      <c r="A11" t="str">
        <f>"140802"</f>
        <v>140802</v>
      </c>
      <c r="B11" t="s">
        <v>25</v>
      </c>
      <c r="C11" s="4">
        <v>19456</v>
      </c>
      <c r="D11" s="4">
        <v>14759</v>
      </c>
      <c r="E11" s="4">
        <v>14041</v>
      </c>
      <c r="F11" s="4">
        <v>718</v>
      </c>
      <c r="G11" s="4">
        <v>716</v>
      </c>
      <c r="H11" s="4">
        <v>673</v>
      </c>
      <c r="I11" s="4">
        <v>0</v>
      </c>
      <c r="J11" s="4">
        <v>43</v>
      </c>
      <c r="K11" s="4">
        <v>2</v>
      </c>
      <c r="L11" s="4">
        <v>228</v>
      </c>
      <c r="M11" s="4">
        <v>11</v>
      </c>
      <c r="N11" s="4">
        <v>174</v>
      </c>
      <c r="O11" s="4">
        <v>43</v>
      </c>
      <c r="P11" s="4">
        <v>0</v>
      </c>
      <c r="Q11">
        <v>0</v>
      </c>
    </row>
    <row r="12" spans="1:17" x14ac:dyDescent="0.3">
      <c r="A12" t="str">
        <f>"140803"</f>
        <v>140803</v>
      </c>
      <c r="B12" t="s">
        <v>26</v>
      </c>
      <c r="C12" s="4">
        <v>15048</v>
      </c>
      <c r="D12" s="4">
        <v>11746</v>
      </c>
      <c r="E12" s="4">
        <v>10932</v>
      </c>
      <c r="F12" s="4">
        <v>814</v>
      </c>
      <c r="G12" s="4">
        <v>812</v>
      </c>
      <c r="H12" s="4">
        <v>772</v>
      </c>
      <c r="I12" s="4">
        <v>0</v>
      </c>
      <c r="J12" s="4">
        <v>40</v>
      </c>
      <c r="K12" s="4">
        <v>2</v>
      </c>
      <c r="L12" s="4">
        <v>179</v>
      </c>
      <c r="M12" s="4">
        <v>19</v>
      </c>
      <c r="N12" s="4">
        <v>120</v>
      </c>
      <c r="O12" s="4">
        <v>40</v>
      </c>
      <c r="P12" s="4">
        <v>0</v>
      </c>
      <c r="Q12">
        <v>0</v>
      </c>
    </row>
    <row r="13" spans="1:17" x14ac:dyDescent="0.3">
      <c r="A13" t="str">
        <f>"140804"</f>
        <v>140804</v>
      </c>
      <c r="B13" t="s">
        <v>27</v>
      </c>
      <c r="C13" s="4">
        <v>15854</v>
      </c>
      <c r="D13" s="4">
        <v>12473</v>
      </c>
      <c r="E13" s="4">
        <v>11734</v>
      </c>
      <c r="F13" s="4">
        <v>739</v>
      </c>
      <c r="G13" s="4">
        <v>739</v>
      </c>
      <c r="H13" s="4">
        <v>659</v>
      </c>
      <c r="I13" s="4">
        <v>0</v>
      </c>
      <c r="J13" s="4">
        <v>80</v>
      </c>
      <c r="K13" s="4">
        <v>0</v>
      </c>
      <c r="L13" s="4">
        <v>207</v>
      </c>
      <c r="M13" s="4">
        <v>14</v>
      </c>
      <c r="N13" s="4">
        <v>113</v>
      </c>
      <c r="O13" s="4">
        <v>80</v>
      </c>
      <c r="P13" s="4">
        <v>0</v>
      </c>
      <c r="Q13">
        <v>0</v>
      </c>
    </row>
    <row r="14" spans="1:17" x14ac:dyDescent="0.3">
      <c r="A14" t="str">
        <f>"140805"</f>
        <v>140805</v>
      </c>
      <c r="B14" t="s">
        <v>28</v>
      </c>
      <c r="C14" s="4">
        <v>16947</v>
      </c>
      <c r="D14" s="4">
        <v>12753</v>
      </c>
      <c r="E14" s="4">
        <v>12284</v>
      </c>
      <c r="F14" s="4">
        <v>469</v>
      </c>
      <c r="G14" s="4">
        <v>469</v>
      </c>
      <c r="H14" s="4">
        <v>449</v>
      </c>
      <c r="I14" s="4">
        <v>0</v>
      </c>
      <c r="J14" s="4">
        <v>20</v>
      </c>
      <c r="K14" s="4">
        <v>1</v>
      </c>
      <c r="L14" s="4">
        <v>129</v>
      </c>
      <c r="M14" s="4">
        <v>17</v>
      </c>
      <c r="N14" s="4">
        <v>92</v>
      </c>
      <c r="O14" s="4">
        <v>20</v>
      </c>
      <c r="P14" s="4">
        <v>1</v>
      </c>
      <c r="Q14">
        <v>0</v>
      </c>
    </row>
    <row r="15" spans="1:17" s="2" customFormat="1" x14ac:dyDescent="0.3">
      <c r="A15" s="2" t="s">
        <v>29</v>
      </c>
      <c r="C15" s="3">
        <v>76395</v>
      </c>
      <c r="D15" s="3">
        <v>61511</v>
      </c>
      <c r="E15" s="3">
        <v>59348</v>
      </c>
      <c r="F15" s="3">
        <v>2163</v>
      </c>
      <c r="G15" s="3">
        <v>2161</v>
      </c>
      <c r="H15" s="3">
        <v>1891</v>
      </c>
      <c r="I15" s="3">
        <v>2</v>
      </c>
      <c r="J15" s="3">
        <v>268</v>
      </c>
      <c r="K15" s="3">
        <v>2</v>
      </c>
      <c r="L15" s="3">
        <v>1272</v>
      </c>
      <c r="M15" s="3">
        <v>112</v>
      </c>
      <c r="N15" s="3">
        <v>892</v>
      </c>
      <c r="O15" s="3">
        <v>268</v>
      </c>
      <c r="P15" s="3">
        <v>0</v>
      </c>
      <c r="Q15" s="2">
        <v>0</v>
      </c>
    </row>
    <row r="16" spans="1:17" x14ac:dyDescent="0.3">
      <c r="A16" t="str">
        <f>"141401"</f>
        <v>141401</v>
      </c>
      <c r="B16" t="s">
        <v>30</v>
      </c>
      <c r="C16" s="4">
        <v>26643</v>
      </c>
      <c r="D16" s="4">
        <v>21385</v>
      </c>
      <c r="E16" s="4">
        <v>21033</v>
      </c>
      <c r="F16" s="4">
        <v>352</v>
      </c>
      <c r="G16" s="4">
        <v>351</v>
      </c>
      <c r="H16" s="4">
        <v>263</v>
      </c>
      <c r="I16" s="4">
        <v>2</v>
      </c>
      <c r="J16" s="4">
        <v>86</v>
      </c>
      <c r="K16" s="4">
        <v>1</v>
      </c>
      <c r="L16" s="4">
        <v>592</v>
      </c>
      <c r="M16" s="4">
        <v>24</v>
      </c>
      <c r="N16" s="4">
        <v>482</v>
      </c>
      <c r="O16" s="4">
        <v>86</v>
      </c>
      <c r="P16" s="4">
        <v>0</v>
      </c>
      <c r="Q16">
        <v>0</v>
      </c>
    </row>
    <row r="17" spans="1:17" x14ac:dyDescent="0.3">
      <c r="A17" t="str">
        <f>"141402"</f>
        <v>141402</v>
      </c>
      <c r="B17" t="s">
        <v>31</v>
      </c>
      <c r="C17" s="4">
        <v>9976</v>
      </c>
      <c r="D17" s="4">
        <v>8039</v>
      </c>
      <c r="E17" s="4">
        <v>7329</v>
      </c>
      <c r="F17" s="4">
        <v>710</v>
      </c>
      <c r="G17" s="4">
        <v>710</v>
      </c>
      <c r="H17" s="4">
        <v>655</v>
      </c>
      <c r="I17" s="4">
        <v>0</v>
      </c>
      <c r="J17" s="4">
        <v>55</v>
      </c>
      <c r="K17" s="4">
        <v>0</v>
      </c>
      <c r="L17" s="4">
        <v>176</v>
      </c>
      <c r="M17" s="4">
        <v>8</v>
      </c>
      <c r="N17" s="4">
        <v>113</v>
      </c>
      <c r="O17" s="4">
        <v>55</v>
      </c>
      <c r="P17" s="4">
        <v>0</v>
      </c>
      <c r="Q17">
        <v>0</v>
      </c>
    </row>
    <row r="18" spans="1:17" x14ac:dyDescent="0.3">
      <c r="A18" t="str">
        <f>"141403"</f>
        <v>141403</v>
      </c>
      <c r="B18" t="s">
        <v>32</v>
      </c>
      <c r="C18" s="4">
        <v>5558</v>
      </c>
      <c r="D18" s="4">
        <v>4467</v>
      </c>
      <c r="E18" s="4">
        <v>4125</v>
      </c>
      <c r="F18" s="4">
        <v>342</v>
      </c>
      <c r="G18" s="4">
        <v>342</v>
      </c>
      <c r="H18" s="4">
        <v>316</v>
      </c>
      <c r="I18" s="4">
        <v>0</v>
      </c>
      <c r="J18" s="4">
        <v>26</v>
      </c>
      <c r="K18" s="4">
        <v>0</v>
      </c>
      <c r="L18" s="4">
        <v>76</v>
      </c>
      <c r="M18" s="4">
        <v>4</v>
      </c>
      <c r="N18" s="4">
        <v>46</v>
      </c>
      <c r="O18" s="4">
        <v>26</v>
      </c>
      <c r="P18" s="4">
        <v>0</v>
      </c>
      <c r="Q18">
        <v>0</v>
      </c>
    </row>
    <row r="19" spans="1:17" x14ac:dyDescent="0.3">
      <c r="A19" t="str">
        <f>"141404"</f>
        <v>141404</v>
      </c>
      <c r="B19" t="s">
        <v>33</v>
      </c>
      <c r="C19" s="4">
        <v>19293</v>
      </c>
      <c r="D19" s="4">
        <v>15415</v>
      </c>
      <c r="E19" s="4">
        <v>15175</v>
      </c>
      <c r="F19" s="4">
        <v>240</v>
      </c>
      <c r="G19" s="4">
        <v>240</v>
      </c>
      <c r="H19" s="4">
        <v>193</v>
      </c>
      <c r="I19" s="4">
        <v>0</v>
      </c>
      <c r="J19" s="4">
        <v>47</v>
      </c>
      <c r="K19" s="4">
        <v>0</v>
      </c>
      <c r="L19" s="4">
        <v>234</v>
      </c>
      <c r="M19" s="4">
        <v>50</v>
      </c>
      <c r="N19" s="4">
        <v>137</v>
      </c>
      <c r="O19" s="4">
        <v>47</v>
      </c>
      <c r="P19" s="4">
        <v>0</v>
      </c>
      <c r="Q19">
        <v>0</v>
      </c>
    </row>
    <row r="20" spans="1:17" x14ac:dyDescent="0.3">
      <c r="A20" t="str">
        <f>"141405"</f>
        <v>141405</v>
      </c>
      <c r="B20" t="s">
        <v>34</v>
      </c>
      <c r="C20" s="4">
        <v>8934</v>
      </c>
      <c r="D20" s="4">
        <v>7244</v>
      </c>
      <c r="E20" s="4">
        <v>7014</v>
      </c>
      <c r="F20" s="4">
        <v>230</v>
      </c>
      <c r="G20" s="4">
        <v>229</v>
      </c>
      <c r="H20" s="4">
        <v>208</v>
      </c>
      <c r="I20" s="4">
        <v>0</v>
      </c>
      <c r="J20" s="4">
        <v>21</v>
      </c>
      <c r="K20" s="4">
        <v>1</v>
      </c>
      <c r="L20" s="4">
        <v>107</v>
      </c>
      <c r="M20" s="4">
        <v>14</v>
      </c>
      <c r="N20" s="4">
        <v>72</v>
      </c>
      <c r="O20" s="4">
        <v>21</v>
      </c>
      <c r="P20" s="4">
        <v>0</v>
      </c>
      <c r="Q20">
        <v>0</v>
      </c>
    </row>
    <row r="21" spans="1:17" s="2" customFormat="1" x14ac:dyDescent="0.3">
      <c r="A21" s="2" t="str">
        <f>"141406"</f>
        <v>141406</v>
      </c>
      <c r="B21" s="2" t="s">
        <v>35</v>
      </c>
      <c r="C21" s="3">
        <v>5991</v>
      </c>
      <c r="D21" s="3">
        <v>4961</v>
      </c>
      <c r="E21" s="3">
        <v>4672</v>
      </c>
      <c r="F21" s="3">
        <v>289</v>
      </c>
      <c r="G21" s="3">
        <v>289</v>
      </c>
      <c r="H21" s="3">
        <v>256</v>
      </c>
      <c r="I21" s="3">
        <v>0</v>
      </c>
      <c r="J21" s="3">
        <v>33</v>
      </c>
      <c r="K21" s="3">
        <v>0</v>
      </c>
      <c r="L21" s="3">
        <v>87</v>
      </c>
      <c r="M21" s="3">
        <v>12</v>
      </c>
      <c r="N21" s="3">
        <v>42</v>
      </c>
      <c r="O21" s="3">
        <v>33</v>
      </c>
      <c r="P21" s="3">
        <v>0</v>
      </c>
      <c r="Q21" s="2">
        <v>0</v>
      </c>
    </row>
    <row r="22" spans="1:17" x14ac:dyDescent="0.3">
      <c r="A22" t="s">
        <v>36</v>
      </c>
      <c r="C22" s="4">
        <v>119352</v>
      </c>
      <c r="D22" s="4">
        <v>94498</v>
      </c>
      <c r="E22" s="4">
        <v>92669</v>
      </c>
      <c r="F22" s="4">
        <v>1829</v>
      </c>
      <c r="G22" s="4">
        <v>1817</v>
      </c>
      <c r="H22" s="4">
        <v>1658</v>
      </c>
      <c r="I22" s="4">
        <v>9</v>
      </c>
      <c r="J22" s="4">
        <v>150</v>
      </c>
      <c r="K22" s="4">
        <v>12</v>
      </c>
      <c r="L22" s="4">
        <v>1398</v>
      </c>
      <c r="M22" s="4">
        <v>145</v>
      </c>
      <c r="N22" s="4">
        <v>1103</v>
      </c>
      <c r="O22" s="4">
        <v>150</v>
      </c>
      <c r="P22" s="4">
        <v>0</v>
      </c>
      <c r="Q22">
        <v>0</v>
      </c>
    </row>
    <row r="23" spans="1:17" x14ac:dyDescent="0.3">
      <c r="A23" t="str">
        <f>"141701"</f>
        <v>141701</v>
      </c>
      <c r="B23" t="s">
        <v>37</v>
      </c>
      <c r="C23" s="4">
        <v>19556</v>
      </c>
      <c r="D23" s="4">
        <v>15128</v>
      </c>
      <c r="E23" s="4">
        <v>14799</v>
      </c>
      <c r="F23" s="4">
        <v>329</v>
      </c>
      <c r="G23" s="4">
        <v>322</v>
      </c>
      <c r="H23" s="4">
        <v>300</v>
      </c>
      <c r="I23" s="4">
        <v>2</v>
      </c>
      <c r="J23" s="4">
        <v>20</v>
      </c>
      <c r="K23" s="4">
        <v>7</v>
      </c>
      <c r="L23" s="4">
        <v>247</v>
      </c>
      <c r="M23" s="4">
        <v>16</v>
      </c>
      <c r="N23" s="4">
        <v>211</v>
      </c>
      <c r="O23" s="4">
        <v>20</v>
      </c>
      <c r="P23" s="4">
        <v>0</v>
      </c>
      <c r="Q23">
        <v>0</v>
      </c>
    </row>
    <row r="24" spans="1:17" x14ac:dyDescent="0.3">
      <c r="A24" t="str">
        <f>"141702"</f>
        <v>141702</v>
      </c>
      <c r="B24" t="s">
        <v>38</v>
      </c>
      <c r="C24" s="4">
        <v>41274</v>
      </c>
      <c r="D24" s="4">
        <v>33428</v>
      </c>
      <c r="E24" s="4">
        <v>32825</v>
      </c>
      <c r="F24" s="4">
        <v>603</v>
      </c>
      <c r="G24" s="4">
        <v>601</v>
      </c>
      <c r="H24" s="4">
        <v>527</v>
      </c>
      <c r="I24" s="4">
        <v>1</v>
      </c>
      <c r="J24" s="4">
        <v>73</v>
      </c>
      <c r="K24" s="4">
        <v>2</v>
      </c>
      <c r="L24" s="4">
        <v>631</v>
      </c>
      <c r="M24" s="4">
        <v>65</v>
      </c>
      <c r="N24" s="4">
        <v>493</v>
      </c>
      <c r="O24" s="4">
        <v>73</v>
      </c>
      <c r="P24" s="4">
        <v>0</v>
      </c>
      <c r="Q24">
        <v>0</v>
      </c>
    </row>
    <row r="25" spans="1:17" x14ac:dyDescent="0.3">
      <c r="A25" t="str">
        <f>"141703"</f>
        <v>141703</v>
      </c>
      <c r="B25" t="s">
        <v>39</v>
      </c>
      <c r="C25" s="4">
        <v>11497</v>
      </c>
      <c r="D25" s="4">
        <v>9132</v>
      </c>
      <c r="E25" s="4">
        <v>9005</v>
      </c>
      <c r="F25" s="4">
        <v>127</v>
      </c>
      <c r="G25" s="4">
        <v>127</v>
      </c>
      <c r="H25" s="4">
        <v>116</v>
      </c>
      <c r="I25" s="4">
        <v>0</v>
      </c>
      <c r="J25" s="4">
        <v>11</v>
      </c>
      <c r="K25" s="4">
        <v>0</v>
      </c>
      <c r="L25" s="4">
        <v>100</v>
      </c>
      <c r="M25" s="4">
        <v>10</v>
      </c>
      <c r="N25" s="4">
        <v>79</v>
      </c>
      <c r="O25" s="4">
        <v>11</v>
      </c>
      <c r="P25" s="4">
        <v>0</v>
      </c>
      <c r="Q25">
        <v>0</v>
      </c>
    </row>
    <row r="26" spans="1:17" x14ac:dyDescent="0.3">
      <c r="A26" t="str">
        <f>"141704"</f>
        <v>141704</v>
      </c>
      <c r="B26" t="s">
        <v>40</v>
      </c>
      <c r="C26" s="4">
        <v>15230</v>
      </c>
      <c r="D26" s="4">
        <v>12287</v>
      </c>
      <c r="E26" s="4">
        <v>12135</v>
      </c>
      <c r="F26" s="4">
        <v>152</v>
      </c>
      <c r="G26" s="4">
        <v>151</v>
      </c>
      <c r="H26" s="4">
        <v>122</v>
      </c>
      <c r="I26" s="4">
        <v>0</v>
      </c>
      <c r="J26" s="4">
        <v>29</v>
      </c>
      <c r="K26" s="4">
        <v>1</v>
      </c>
      <c r="L26" s="4">
        <v>183</v>
      </c>
      <c r="M26" s="4">
        <v>18</v>
      </c>
      <c r="N26" s="4">
        <v>136</v>
      </c>
      <c r="O26" s="4">
        <v>29</v>
      </c>
      <c r="P26" s="4">
        <v>0</v>
      </c>
      <c r="Q26">
        <v>0</v>
      </c>
    </row>
    <row r="27" spans="1:17" x14ac:dyDescent="0.3">
      <c r="A27" t="str">
        <f>"141705"</f>
        <v>141705</v>
      </c>
      <c r="B27" t="s">
        <v>41</v>
      </c>
      <c r="C27" s="4">
        <v>8225</v>
      </c>
      <c r="D27" s="4">
        <v>6429</v>
      </c>
      <c r="E27" s="4">
        <v>6336</v>
      </c>
      <c r="F27" s="4">
        <v>93</v>
      </c>
      <c r="G27" s="4">
        <v>92</v>
      </c>
      <c r="H27" s="4">
        <v>86</v>
      </c>
      <c r="I27" s="4">
        <v>2</v>
      </c>
      <c r="J27" s="4">
        <v>4</v>
      </c>
      <c r="K27" s="4">
        <v>1</v>
      </c>
      <c r="L27" s="4">
        <v>52</v>
      </c>
      <c r="M27" s="4">
        <v>12</v>
      </c>
      <c r="N27" s="4">
        <v>36</v>
      </c>
      <c r="O27" s="4">
        <v>4</v>
      </c>
      <c r="P27" s="4">
        <v>0</v>
      </c>
      <c r="Q27">
        <v>0</v>
      </c>
    </row>
    <row r="28" spans="1:17" x14ac:dyDescent="0.3">
      <c r="A28" t="str">
        <f>"141706"</f>
        <v>141706</v>
      </c>
      <c r="B28" t="s">
        <v>42</v>
      </c>
      <c r="C28" s="4">
        <v>3701</v>
      </c>
      <c r="D28" s="4">
        <v>2872</v>
      </c>
      <c r="E28" s="4">
        <v>2844</v>
      </c>
      <c r="F28" s="4">
        <v>28</v>
      </c>
      <c r="G28" s="4">
        <v>28</v>
      </c>
      <c r="H28" s="4">
        <v>27</v>
      </c>
      <c r="I28" s="4">
        <v>0</v>
      </c>
      <c r="J28" s="4">
        <v>1</v>
      </c>
      <c r="K28" s="4">
        <v>0</v>
      </c>
      <c r="L28" s="4">
        <v>22</v>
      </c>
      <c r="M28" s="4">
        <v>1</v>
      </c>
      <c r="N28" s="4">
        <v>20</v>
      </c>
      <c r="O28" s="4">
        <v>1</v>
      </c>
      <c r="P28" s="4">
        <v>0</v>
      </c>
      <c r="Q28">
        <v>0</v>
      </c>
    </row>
    <row r="29" spans="1:17" x14ac:dyDescent="0.3">
      <c r="A29" t="str">
        <f>"141707"</f>
        <v>141707</v>
      </c>
      <c r="B29" t="s">
        <v>43</v>
      </c>
      <c r="C29" s="4">
        <v>6331</v>
      </c>
      <c r="D29" s="4">
        <v>5039</v>
      </c>
      <c r="E29" s="4">
        <v>4973</v>
      </c>
      <c r="F29" s="4">
        <v>66</v>
      </c>
      <c r="G29" s="4">
        <v>66</v>
      </c>
      <c r="H29" s="4">
        <v>61</v>
      </c>
      <c r="I29" s="4">
        <v>4</v>
      </c>
      <c r="J29" s="4">
        <v>1</v>
      </c>
      <c r="K29" s="4">
        <v>0</v>
      </c>
      <c r="L29" s="4">
        <v>53</v>
      </c>
      <c r="M29" s="4">
        <v>9</v>
      </c>
      <c r="N29" s="4">
        <v>43</v>
      </c>
      <c r="O29" s="4">
        <v>1</v>
      </c>
      <c r="P29" s="4">
        <v>0</v>
      </c>
      <c r="Q29">
        <v>0</v>
      </c>
    </row>
    <row r="30" spans="1:17" x14ac:dyDescent="0.3">
      <c r="A30" t="str">
        <f>"141708"</f>
        <v>141708</v>
      </c>
      <c r="B30" t="s">
        <v>44</v>
      </c>
      <c r="C30" s="4">
        <v>13538</v>
      </c>
      <c r="D30" s="4">
        <v>10183</v>
      </c>
      <c r="E30" s="4">
        <v>9752</v>
      </c>
      <c r="F30" s="4">
        <v>431</v>
      </c>
      <c r="G30" s="4">
        <v>430</v>
      </c>
      <c r="H30" s="4">
        <v>419</v>
      </c>
      <c r="I30" s="4">
        <v>0</v>
      </c>
      <c r="J30" s="4">
        <v>11</v>
      </c>
      <c r="K30" s="4">
        <v>1</v>
      </c>
      <c r="L30" s="4">
        <v>110</v>
      </c>
      <c r="M30" s="4">
        <v>14</v>
      </c>
      <c r="N30" s="4">
        <v>85</v>
      </c>
      <c r="O30" s="4">
        <v>11</v>
      </c>
      <c r="P30" s="4">
        <v>0</v>
      </c>
      <c r="Q30">
        <v>0</v>
      </c>
    </row>
    <row r="31" spans="1:17" s="2" customFormat="1" x14ac:dyDescent="0.3">
      <c r="A31" s="2" t="s">
        <v>45</v>
      </c>
      <c r="C31" s="3">
        <v>182003</v>
      </c>
      <c r="D31" s="3">
        <v>139872</v>
      </c>
      <c r="E31" s="3">
        <v>134934</v>
      </c>
      <c r="F31" s="3">
        <v>4938</v>
      </c>
      <c r="G31" s="3">
        <v>4890</v>
      </c>
      <c r="H31" s="3">
        <v>4489</v>
      </c>
      <c r="I31" s="3">
        <v>11</v>
      </c>
      <c r="J31" s="3">
        <v>390</v>
      </c>
      <c r="K31" s="3">
        <v>48</v>
      </c>
      <c r="L31" s="3">
        <v>2484</v>
      </c>
      <c r="M31" s="3">
        <v>273</v>
      </c>
      <c r="N31" s="3">
        <v>1821</v>
      </c>
      <c r="O31" s="3">
        <v>390</v>
      </c>
      <c r="P31" s="3">
        <v>0</v>
      </c>
      <c r="Q31" s="2">
        <v>0</v>
      </c>
    </row>
    <row r="32" spans="1:17" x14ac:dyDescent="0.3">
      <c r="A32" t="str">
        <f>"141801"</f>
        <v>141801</v>
      </c>
      <c r="B32" t="s">
        <v>46</v>
      </c>
      <c r="C32" s="4">
        <v>26158</v>
      </c>
      <c r="D32" s="4">
        <v>20793</v>
      </c>
      <c r="E32" s="4">
        <v>20341</v>
      </c>
      <c r="F32" s="4">
        <v>452</v>
      </c>
      <c r="G32" s="4">
        <v>450</v>
      </c>
      <c r="H32" s="4">
        <v>378</v>
      </c>
      <c r="I32" s="4">
        <v>0</v>
      </c>
      <c r="J32" s="4">
        <v>72</v>
      </c>
      <c r="K32" s="4">
        <v>2</v>
      </c>
      <c r="L32" s="4">
        <v>343</v>
      </c>
      <c r="M32" s="4">
        <v>69</v>
      </c>
      <c r="N32" s="4">
        <v>202</v>
      </c>
      <c r="O32" s="4">
        <v>72</v>
      </c>
      <c r="P32" s="4">
        <v>0</v>
      </c>
      <c r="Q32">
        <v>0</v>
      </c>
    </row>
    <row r="33" spans="1:17" x14ac:dyDescent="0.3">
      <c r="A33" t="str">
        <f>"141802"</f>
        <v>141802</v>
      </c>
      <c r="B33" t="s">
        <v>47</v>
      </c>
      <c r="C33" s="4">
        <v>23263</v>
      </c>
      <c r="D33" s="4">
        <v>18883</v>
      </c>
      <c r="E33" s="4">
        <v>18187</v>
      </c>
      <c r="F33" s="4">
        <v>696</v>
      </c>
      <c r="G33" s="4">
        <v>684</v>
      </c>
      <c r="H33" s="4">
        <v>588</v>
      </c>
      <c r="I33" s="4">
        <v>0</v>
      </c>
      <c r="J33" s="4">
        <v>96</v>
      </c>
      <c r="K33" s="4">
        <v>12</v>
      </c>
      <c r="L33" s="4">
        <v>479</v>
      </c>
      <c r="M33" s="4">
        <v>88</v>
      </c>
      <c r="N33" s="4">
        <v>295</v>
      </c>
      <c r="O33" s="4">
        <v>96</v>
      </c>
      <c r="P33" s="4">
        <v>0</v>
      </c>
      <c r="Q33">
        <v>0</v>
      </c>
    </row>
    <row r="34" spans="1:17" x14ac:dyDescent="0.3">
      <c r="A34" t="str">
        <f>"141803"</f>
        <v>141803</v>
      </c>
      <c r="B34" t="s">
        <v>48</v>
      </c>
      <c r="C34" s="4">
        <v>29728</v>
      </c>
      <c r="D34" s="4">
        <v>21213</v>
      </c>
      <c r="E34" s="4">
        <v>20247</v>
      </c>
      <c r="F34" s="4">
        <v>966</v>
      </c>
      <c r="G34" s="4">
        <v>957</v>
      </c>
      <c r="H34" s="4">
        <v>940</v>
      </c>
      <c r="I34" s="4">
        <v>0</v>
      </c>
      <c r="J34" s="4">
        <v>17</v>
      </c>
      <c r="K34" s="4">
        <v>9</v>
      </c>
      <c r="L34" s="4">
        <v>291</v>
      </c>
      <c r="M34" s="4">
        <v>13</v>
      </c>
      <c r="N34" s="4">
        <v>261</v>
      </c>
      <c r="O34" s="4">
        <v>17</v>
      </c>
      <c r="P34" s="4">
        <v>0</v>
      </c>
      <c r="Q34">
        <v>0</v>
      </c>
    </row>
    <row r="35" spans="1:17" x14ac:dyDescent="0.3">
      <c r="A35" t="str">
        <f>"141804"</f>
        <v>141804</v>
      </c>
      <c r="B35" t="s">
        <v>49</v>
      </c>
      <c r="C35" s="4">
        <v>80018</v>
      </c>
      <c r="D35" s="4">
        <v>61145</v>
      </c>
      <c r="E35" s="4">
        <v>59100</v>
      </c>
      <c r="F35" s="4">
        <v>2045</v>
      </c>
      <c r="G35" s="4">
        <v>2022</v>
      </c>
      <c r="H35" s="4">
        <v>1873</v>
      </c>
      <c r="I35" s="4">
        <v>8</v>
      </c>
      <c r="J35" s="4">
        <v>141</v>
      </c>
      <c r="K35" s="4">
        <v>23</v>
      </c>
      <c r="L35" s="4">
        <v>1113</v>
      </c>
      <c r="M35" s="4">
        <v>86</v>
      </c>
      <c r="N35" s="4">
        <v>886</v>
      </c>
      <c r="O35" s="4">
        <v>141</v>
      </c>
      <c r="P35" s="4">
        <v>0</v>
      </c>
      <c r="Q35">
        <v>0</v>
      </c>
    </row>
    <row r="36" spans="1:17" x14ac:dyDescent="0.3">
      <c r="A36" t="str">
        <f>"141805"</f>
        <v>141805</v>
      </c>
      <c r="B36" t="s">
        <v>50</v>
      </c>
      <c r="C36" s="4">
        <v>11407</v>
      </c>
      <c r="D36" s="4">
        <v>8857</v>
      </c>
      <c r="E36" s="4">
        <v>8445</v>
      </c>
      <c r="F36" s="4">
        <v>412</v>
      </c>
      <c r="G36" s="4">
        <v>412</v>
      </c>
      <c r="H36" s="4">
        <v>396</v>
      </c>
      <c r="I36" s="4">
        <v>0</v>
      </c>
      <c r="J36" s="4">
        <v>16</v>
      </c>
      <c r="K36" s="4">
        <v>0</v>
      </c>
      <c r="L36" s="4">
        <v>102</v>
      </c>
      <c r="M36" s="4">
        <v>6</v>
      </c>
      <c r="N36" s="4">
        <v>80</v>
      </c>
      <c r="O36" s="4">
        <v>16</v>
      </c>
      <c r="P36" s="4">
        <v>0</v>
      </c>
      <c r="Q36">
        <v>0</v>
      </c>
    </row>
    <row r="37" spans="1:17" x14ac:dyDescent="0.3">
      <c r="A37" t="str">
        <f>"141806"</f>
        <v>141806</v>
      </c>
      <c r="B37" t="s">
        <v>51</v>
      </c>
      <c r="C37" s="4">
        <v>11429</v>
      </c>
      <c r="D37" s="4">
        <v>8981</v>
      </c>
      <c r="E37" s="4">
        <v>8614</v>
      </c>
      <c r="F37" s="4">
        <v>367</v>
      </c>
      <c r="G37" s="4">
        <v>365</v>
      </c>
      <c r="H37" s="4">
        <v>314</v>
      </c>
      <c r="I37" s="4">
        <v>3</v>
      </c>
      <c r="J37" s="4">
        <v>48</v>
      </c>
      <c r="K37" s="4">
        <v>2</v>
      </c>
      <c r="L37" s="4">
        <v>156</v>
      </c>
      <c r="M37" s="4">
        <v>11</v>
      </c>
      <c r="N37" s="4">
        <v>97</v>
      </c>
      <c r="O37" s="4">
        <v>48</v>
      </c>
      <c r="P37" s="4">
        <v>0</v>
      </c>
      <c r="Q37">
        <v>0</v>
      </c>
    </row>
    <row r="38" spans="1:17" s="2" customFormat="1" x14ac:dyDescent="0.3">
      <c r="A38" s="2" t="s">
        <v>52</v>
      </c>
      <c r="C38" s="3">
        <v>158747</v>
      </c>
      <c r="D38" s="3">
        <v>124652</v>
      </c>
      <c r="E38" s="3">
        <v>120936</v>
      </c>
      <c r="F38" s="3">
        <v>3716</v>
      </c>
      <c r="G38" s="3">
        <v>3675</v>
      </c>
      <c r="H38" s="3">
        <v>3496</v>
      </c>
      <c r="I38" s="3">
        <v>0</v>
      </c>
      <c r="J38" s="3">
        <v>179</v>
      </c>
      <c r="K38" s="3">
        <v>41</v>
      </c>
      <c r="L38" s="3">
        <v>2316</v>
      </c>
      <c r="M38" s="3">
        <v>246</v>
      </c>
      <c r="N38" s="3">
        <v>1891</v>
      </c>
      <c r="O38" s="3">
        <v>179</v>
      </c>
      <c r="P38" s="3">
        <v>0</v>
      </c>
      <c r="Q38" s="2">
        <v>0</v>
      </c>
    </row>
    <row r="39" spans="1:17" x14ac:dyDescent="0.3">
      <c r="A39" t="str">
        <f>"142101"</f>
        <v>142101</v>
      </c>
      <c r="B39" t="s">
        <v>53</v>
      </c>
      <c r="C39" s="4">
        <v>21031</v>
      </c>
      <c r="D39" s="4">
        <v>17083</v>
      </c>
      <c r="E39" s="4">
        <v>16842</v>
      </c>
      <c r="F39" s="4">
        <v>241</v>
      </c>
      <c r="G39" s="4">
        <v>238</v>
      </c>
      <c r="H39" s="4">
        <v>227</v>
      </c>
      <c r="I39" s="4">
        <v>0</v>
      </c>
      <c r="J39" s="4">
        <v>11</v>
      </c>
      <c r="K39" s="4">
        <v>3</v>
      </c>
      <c r="L39" s="4">
        <v>367</v>
      </c>
      <c r="M39" s="4">
        <v>27</v>
      </c>
      <c r="N39" s="4">
        <v>329</v>
      </c>
      <c r="O39" s="4">
        <v>11</v>
      </c>
      <c r="P39" s="4">
        <v>0</v>
      </c>
      <c r="Q39">
        <v>0</v>
      </c>
    </row>
    <row r="40" spans="1:17" x14ac:dyDescent="0.3">
      <c r="A40" t="str">
        <f>"142102"</f>
        <v>142102</v>
      </c>
      <c r="B40" t="s">
        <v>54</v>
      </c>
      <c r="C40" s="4">
        <v>57676</v>
      </c>
      <c r="D40" s="4">
        <v>45317</v>
      </c>
      <c r="E40" s="4">
        <v>44609</v>
      </c>
      <c r="F40" s="4">
        <v>708</v>
      </c>
      <c r="G40" s="4">
        <v>703</v>
      </c>
      <c r="H40" s="4">
        <v>654</v>
      </c>
      <c r="I40" s="4">
        <v>0</v>
      </c>
      <c r="J40" s="4">
        <v>49</v>
      </c>
      <c r="K40" s="4">
        <v>5</v>
      </c>
      <c r="L40" s="4">
        <v>888</v>
      </c>
      <c r="M40" s="4">
        <v>119</v>
      </c>
      <c r="N40" s="4">
        <v>720</v>
      </c>
      <c r="O40" s="4">
        <v>49</v>
      </c>
      <c r="P40" s="4">
        <v>0</v>
      </c>
      <c r="Q40">
        <v>0</v>
      </c>
    </row>
    <row r="41" spans="1:17" x14ac:dyDescent="0.3">
      <c r="A41" t="str">
        <f>"142103"</f>
        <v>142103</v>
      </c>
      <c r="B41" t="s">
        <v>55</v>
      </c>
      <c r="C41" s="4">
        <v>25604</v>
      </c>
      <c r="D41" s="4">
        <v>20063</v>
      </c>
      <c r="E41" s="4">
        <v>19328</v>
      </c>
      <c r="F41" s="4">
        <v>735</v>
      </c>
      <c r="G41" s="4">
        <v>732</v>
      </c>
      <c r="H41" s="4">
        <v>679</v>
      </c>
      <c r="I41" s="4">
        <v>0</v>
      </c>
      <c r="J41" s="4">
        <v>53</v>
      </c>
      <c r="K41" s="4">
        <v>3</v>
      </c>
      <c r="L41" s="4">
        <v>358</v>
      </c>
      <c r="M41" s="4">
        <v>57</v>
      </c>
      <c r="N41" s="4">
        <v>248</v>
      </c>
      <c r="O41" s="4">
        <v>53</v>
      </c>
      <c r="P41" s="4">
        <v>0</v>
      </c>
      <c r="Q41">
        <v>0</v>
      </c>
    </row>
    <row r="42" spans="1:17" x14ac:dyDescent="0.3">
      <c r="A42" t="str">
        <f>"142104"</f>
        <v>142104</v>
      </c>
      <c r="B42" t="s">
        <v>56</v>
      </c>
      <c r="C42" s="4">
        <v>18004</v>
      </c>
      <c r="D42" s="4">
        <v>14042</v>
      </c>
      <c r="E42" s="4">
        <v>13584</v>
      </c>
      <c r="F42" s="4">
        <v>458</v>
      </c>
      <c r="G42" s="4">
        <v>442</v>
      </c>
      <c r="H42" s="4">
        <v>434</v>
      </c>
      <c r="I42" s="4">
        <v>0</v>
      </c>
      <c r="J42" s="4">
        <v>8</v>
      </c>
      <c r="K42" s="4">
        <v>16</v>
      </c>
      <c r="L42" s="4">
        <v>233</v>
      </c>
      <c r="M42" s="4">
        <v>11</v>
      </c>
      <c r="N42" s="4">
        <v>214</v>
      </c>
      <c r="O42" s="4">
        <v>8</v>
      </c>
      <c r="P42" s="4">
        <v>0</v>
      </c>
      <c r="Q42">
        <v>0</v>
      </c>
    </row>
    <row r="43" spans="1:17" x14ac:dyDescent="0.3">
      <c r="A43" t="str">
        <f>"142105"</f>
        <v>142105</v>
      </c>
      <c r="B43" t="s">
        <v>57</v>
      </c>
      <c r="C43" s="4">
        <v>15162</v>
      </c>
      <c r="D43" s="4">
        <v>11491</v>
      </c>
      <c r="E43" s="4">
        <v>10478</v>
      </c>
      <c r="F43" s="4">
        <v>1013</v>
      </c>
      <c r="G43" s="4">
        <v>1003</v>
      </c>
      <c r="H43" s="4">
        <v>968</v>
      </c>
      <c r="I43" s="4">
        <v>0</v>
      </c>
      <c r="J43" s="4">
        <v>35</v>
      </c>
      <c r="K43" s="4">
        <v>10</v>
      </c>
      <c r="L43" s="4">
        <v>150</v>
      </c>
      <c r="M43" s="4">
        <v>11</v>
      </c>
      <c r="N43" s="4">
        <v>104</v>
      </c>
      <c r="O43" s="4">
        <v>35</v>
      </c>
      <c r="P43" s="4">
        <v>0</v>
      </c>
      <c r="Q43">
        <v>0</v>
      </c>
    </row>
    <row r="44" spans="1:17" x14ac:dyDescent="0.3">
      <c r="A44" t="str">
        <f>"142106"</f>
        <v>142106</v>
      </c>
      <c r="B44" t="s">
        <v>58</v>
      </c>
      <c r="C44" s="4">
        <v>21270</v>
      </c>
      <c r="D44" s="4">
        <v>16656</v>
      </c>
      <c r="E44" s="4">
        <v>16095</v>
      </c>
      <c r="F44" s="4">
        <v>561</v>
      </c>
      <c r="G44" s="4">
        <v>557</v>
      </c>
      <c r="H44" s="4">
        <v>534</v>
      </c>
      <c r="I44" s="4">
        <v>0</v>
      </c>
      <c r="J44" s="4">
        <v>23</v>
      </c>
      <c r="K44" s="4">
        <v>4</v>
      </c>
      <c r="L44" s="4">
        <v>320</v>
      </c>
      <c r="M44" s="4">
        <v>21</v>
      </c>
      <c r="N44" s="4">
        <v>276</v>
      </c>
      <c r="O44" s="4">
        <v>23</v>
      </c>
      <c r="P44" s="4">
        <v>0</v>
      </c>
      <c r="Q44">
        <v>0</v>
      </c>
    </row>
    <row r="45" spans="1:17" s="2" customFormat="1" x14ac:dyDescent="0.3">
      <c r="A45" s="2" t="s">
        <v>59</v>
      </c>
      <c r="C45" s="3">
        <v>118348</v>
      </c>
      <c r="D45" s="3">
        <v>92116</v>
      </c>
      <c r="E45" s="3">
        <v>88740</v>
      </c>
      <c r="F45" s="3">
        <v>3376</v>
      </c>
      <c r="G45" s="3">
        <v>3358</v>
      </c>
      <c r="H45" s="3">
        <v>3137</v>
      </c>
      <c r="I45" s="3">
        <v>3</v>
      </c>
      <c r="J45" s="3">
        <v>218</v>
      </c>
      <c r="K45" s="3">
        <v>18</v>
      </c>
      <c r="L45" s="3">
        <v>1552</v>
      </c>
      <c r="M45" s="3">
        <v>196</v>
      </c>
      <c r="N45" s="3">
        <v>1138</v>
      </c>
      <c r="O45" s="3">
        <v>218</v>
      </c>
      <c r="P45" s="3">
        <v>0</v>
      </c>
      <c r="Q45" s="2">
        <v>0</v>
      </c>
    </row>
    <row r="46" spans="1:17" x14ac:dyDescent="0.3">
      <c r="A46" t="str">
        <f>"143201"</f>
        <v>143201</v>
      </c>
      <c r="B46" t="s">
        <v>60</v>
      </c>
      <c r="C46" s="4">
        <v>20933</v>
      </c>
      <c r="D46" s="4">
        <v>16505</v>
      </c>
      <c r="E46" s="4">
        <v>16215</v>
      </c>
      <c r="F46" s="4">
        <v>290</v>
      </c>
      <c r="G46" s="4">
        <v>290</v>
      </c>
      <c r="H46" s="4">
        <v>251</v>
      </c>
      <c r="I46" s="4">
        <v>0</v>
      </c>
      <c r="J46" s="4">
        <v>39</v>
      </c>
      <c r="K46" s="4">
        <v>0</v>
      </c>
      <c r="L46" s="4">
        <v>286</v>
      </c>
      <c r="M46" s="4">
        <v>66</v>
      </c>
      <c r="N46" s="4">
        <v>181</v>
      </c>
      <c r="O46" s="4">
        <v>39</v>
      </c>
      <c r="P46" s="4">
        <v>0</v>
      </c>
      <c r="Q46">
        <v>0</v>
      </c>
    </row>
    <row r="47" spans="1:17" x14ac:dyDescent="0.3">
      <c r="A47" t="str">
        <f>"143202"</f>
        <v>143202</v>
      </c>
      <c r="B47" t="s">
        <v>61</v>
      </c>
      <c r="C47" s="4">
        <v>10366</v>
      </c>
      <c r="D47" s="4">
        <v>8317</v>
      </c>
      <c r="E47" s="4">
        <v>7959</v>
      </c>
      <c r="F47" s="4">
        <v>358</v>
      </c>
      <c r="G47" s="4">
        <v>351</v>
      </c>
      <c r="H47" s="4">
        <v>340</v>
      </c>
      <c r="I47" s="4">
        <v>0</v>
      </c>
      <c r="J47" s="4">
        <v>11</v>
      </c>
      <c r="K47" s="4">
        <v>7</v>
      </c>
      <c r="L47" s="4">
        <v>140</v>
      </c>
      <c r="M47" s="4">
        <v>13</v>
      </c>
      <c r="N47" s="4">
        <v>116</v>
      </c>
      <c r="O47" s="4">
        <v>11</v>
      </c>
      <c r="P47" s="4">
        <v>0</v>
      </c>
      <c r="Q47">
        <v>0</v>
      </c>
    </row>
    <row r="48" spans="1:17" x14ac:dyDescent="0.3">
      <c r="A48" t="str">
        <f>"143203"</f>
        <v>143203</v>
      </c>
      <c r="B48" t="s">
        <v>62</v>
      </c>
      <c r="C48" s="4">
        <v>4331</v>
      </c>
      <c r="D48" s="4">
        <v>3545</v>
      </c>
      <c r="E48" s="4">
        <v>3383</v>
      </c>
      <c r="F48" s="4">
        <v>162</v>
      </c>
      <c r="G48" s="4">
        <v>161</v>
      </c>
      <c r="H48" s="4">
        <v>153</v>
      </c>
      <c r="I48" s="4">
        <v>0</v>
      </c>
      <c r="J48" s="4">
        <v>8</v>
      </c>
      <c r="K48" s="4">
        <v>1</v>
      </c>
      <c r="L48" s="4">
        <v>46</v>
      </c>
      <c r="M48" s="4">
        <v>3</v>
      </c>
      <c r="N48" s="4">
        <v>35</v>
      </c>
      <c r="O48" s="4">
        <v>8</v>
      </c>
      <c r="P48" s="4">
        <v>0</v>
      </c>
      <c r="Q48">
        <v>0</v>
      </c>
    </row>
    <row r="49" spans="1:17" x14ac:dyDescent="0.3">
      <c r="A49" t="str">
        <f>"143204"</f>
        <v>143204</v>
      </c>
      <c r="B49" t="s">
        <v>63</v>
      </c>
      <c r="C49" s="4">
        <v>9922</v>
      </c>
      <c r="D49" s="4">
        <v>7847</v>
      </c>
      <c r="E49" s="4">
        <v>7542</v>
      </c>
      <c r="F49" s="4">
        <v>305</v>
      </c>
      <c r="G49" s="4">
        <v>305</v>
      </c>
      <c r="H49" s="4">
        <v>280</v>
      </c>
      <c r="I49" s="4">
        <v>2</v>
      </c>
      <c r="J49" s="4">
        <v>23</v>
      </c>
      <c r="K49" s="4">
        <v>0</v>
      </c>
      <c r="L49" s="4">
        <v>137</v>
      </c>
      <c r="M49" s="4">
        <v>6</v>
      </c>
      <c r="N49" s="4">
        <v>108</v>
      </c>
      <c r="O49" s="4">
        <v>23</v>
      </c>
      <c r="P49" s="4">
        <v>0</v>
      </c>
      <c r="Q49">
        <v>0</v>
      </c>
    </row>
    <row r="50" spans="1:17" x14ac:dyDescent="0.3">
      <c r="A50" t="str">
        <f>"143205"</f>
        <v>143205</v>
      </c>
      <c r="B50" t="s">
        <v>64</v>
      </c>
      <c r="C50" s="4">
        <v>27396</v>
      </c>
      <c r="D50" s="4">
        <v>21319</v>
      </c>
      <c r="E50" s="4">
        <v>20212</v>
      </c>
      <c r="F50" s="4">
        <v>1107</v>
      </c>
      <c r="G50" s="4">
        <v>1101</v>
      </c>
      <c r="H50" s="4">
        <v>1020</v>
      </c>
      <c r="I50" s="4">
        <v>0</v>
      </c>
      <c r="J50" s="4">
        <v>81</v>
      </c>
      <c r="K50" s="4">
        <v>6</v>
      </c>
      <c r="L50" s="4">
        <v>477</v>
      </c>
      <c r="M50" s="4">
        <v>68</v>
      </c>
      <c r="N50" s="4">
        <v>328</v>
      </c>
      <c r="O50" s="4">
        <v>81</v>
      </c>
      <c r="P50" s="4">
        <v>0</v>
      </c>
      <c r="Q50">
        <v>0</v>
      </c>
    </row>
    <row r="51" spans="1:17" x14ac:dyDescent="0.3">
      <c r="A51" t="str">
        <f>"143206"</f>
        <v>143206</v>
      </c>
      <c r="B51" t="s">
        <v>65</v>
      </c>
      <c r="C51" s="4">
        <v>25881</v>
      </c>
      <c r="D51" s="4">
        <v>19562</v>
      </c>
      <c r="E51" s="4">
        <v>19142</v>
      </c>
      <c r="F51" s="4">
        <v>420</v>
      </c>
      <c r="G51" s="4">
        <v>418</v>
      </c>
      <c r="H51" s="4">
        <v>396</v>
      </c>
      <c r="I51" s="4">
        <v>0</v>
      </c>
      <c r="J51" s="4">
        <v>22</v>
      </c>
      <c r="K51" s="4">
        <v>2</v>
      </c>
      <c r="L51" s="4">
        <v>259</v>
      </c>
      <c r="M51" s="4">
        <v>19</v>
      </c>
      <c r="N51" s="4">
        <v>218</v>
      </c>
      <c r="O51" s="4">
        <v>22</v>
      </c>
      <c r="P51" s="4">
        <v>0</v>
      </c>
      <c r="Q51">
        <v>0</v>
      </c>
    </row>
    <row r="52" spans="1:17" x14ac:dyDescent="0.3">
      <c r="A52" t="str">
        <f>"143207"</f>
        <v>143207</v>
      </c>
      <c r="B52" t="s">
        <v>66</v>
      </c>
      <c r="C52" s="4">
        <v>19519</v>
      </c>
      <c r="D52" s="4">
        <v>15021</v>
      </c>
      <c r="E52" s="4">
        <v>14287</v>
      </c>
      <c r="F52" s="4">
        <v>734</v>
      </c>
      <c r="G52" s="4">
        <v>732</v>
      </c>
      <c r="H52" s="4">
        <v>697</v>
      </c>
      <c r="I52" s="4">
        <v>1</v>
      </c>
      <c r="J52" s="4">
        <v>34</v>
      </c>
      <c r="K52" s="4">
        <v>2</v>
      </c>
      <c r="L52" s="4">
        <v>207</v>
      </c>
      <c r="M52" s="4">
        <v>21</v>
      </c>
      <c r="N52" s="4">
        <v>152</v>
      </c>
      <c r="O52" s="4">
        <v>34</v>
      </c>
      <c r="P52" s="4">
        <v>0</v>
      </c>
      <c r="Q52">
        <v>0</v>
      </c>
    </row>
    <row r="53" spans="1:17" s="2" customFormat="1" x14ac:dyDescent="0.3">
      <c r="A53" s="2" t="s">
        <v>67</v>
      </c>
      <c r="C53" s="3">
        <v>245897</v>
      </c>
      <c r="D53" s="3">
        <v>188020</v>
      </c>
      <c r="E53" s="3">
        <v>184085</v>
      </c>
      <c r="F53" s="3">
        <v>3935</v>
      </c>
      <c r="G53" s="3">
        <v>3923</v>
      </c>
      <c r="H53" s="3">
        <v>3543</v>
      </c>
      <c r="I53" s="3">
        <v>46</v>
      </c>
      <c r="J53" s="3">
        <v>334</v>
      </c>
      <c r="K53" s="3">
        <v>12</v>
      </c>
      <c r="L53" s="3">
        <v>2461</v>
      </c>
      <c r="M53" s="3">
        <v>244</v>
      </c>
      <c r="N53" s="3">
        <v>1883</v>
      </c>
      <c r="O53" s="3">
        <v>334</v>
      </c>
      <c r="P53" s="3">
        <v>0</v>
      </c>
      <c r="Q53" s="2">
        <v>0</v>
      </c>
    </row>
    <row r="54" spans="1:17" x14ac:dyDescent="0.3">
      <c r="A54" t="str">
        <f>"143401"</f>
        <v>143401</v>
      </c>
      <c r="B54" t="s">
        <v>68</v>
      </c>
      <c r="C54" s="4">
        <v>25129</v>
      </c>
      <c r="D54" s="4">
        <v>18769</v>
      </c>
      <c r="E54" s="4">
        <v>18371</v>
      </c>
      <c r="F54" s="4">
        <v>398</v>
      </c>
      <c r="G54" s="4">
        <v>395</v>
      </c>
      <c r="H54" s="4">
        <v>366</v>
      </c>
      <c r="I54" s="4">
        <v>12</v>
      </c>
      <c r="J54" s="4">
        <v>17</v>
      </c>
      <c r="K54" s="4">
        <v>3</v>
      </c>
      <c r="L54" s="4">
        <v>206</v>
      </c>
      <c r="M54" s="4">
        <v>19</v>
      </c>
      <c r="N54" s="4">
        <v>170</v>
      </c>
      <c r="O54" s="4">
        <v>17</v>
      </c>
      <c r="P54" s="4">
        <v>0</v>
      </c>
      <c r="Q54">
        <v>0</v>
      </c>
    </row>
    <row r="55" spans="1:17" x14ac:dyDescent="0.3">
      <c r="A55" t="str">
        <f>"143402"</f>
        <v>143402</v>
      </c>
      <c r="B55" t="s">
        <v>69</v>
      </c>
      <c r="C55" s="4">
        <v>36418</v>
      </c>
      <c r="D55" s="4">
        <v>26765</v>
      </c>
      <c r="E55" s="4">
        <v>26170</v>
      </c>
      <c r="F55" s="4">
        <v>595</v>
      </c>
      <c r="G55" s="4">
        <v>594</v>
      </c>
      <c r="H55" s="4">
        <v>564</v>
      </c>
      <c r="I55" s="4">
        <v>2</v>
      </c>
      <c r="J55" s="4">
        <v>28</v>
      </c>
      <c r="K55" s="4">
        <v>1</v>
      </c>
      <c r="L55" s="4">
        <v>321</v>
      </c>
      <c r="M55" s="4">
        <v>28</v>
      </c>
      <c r="N55" s="4">
        <v>265</v>
      </c>
      <c r="O55" s="4">
        <v>28</v>
      </c>
      <c r="P55" s="4">
        <v>0</v>
      </c>
      <c r="Q55">
        <v>0</v>
      </c>
    </row>
    <row r="56" spans="1:17" x14ac:dyDescent="0.3">
      <c r="A56" t="str">
        <f>"143403"</f>
        <v>143403</v>
      </c>
      <c r="B56" t="s">
        <v>70</v>
      </c>
      <c r="C56" s="4">
        <v>36519</v>
      </c>
      <c r="D56" s="4">
        <v>26724</v>
      </c>
      <c r="E56" s="4">
        <v>26041</v>
      </c>
      <c r="F56" s="4">
        <v>683</v>
      </c>
      <c r="G56" s="4">
        <v>680</v>
      </c>
      <c r="H56" s="4">
        <v>653</v>
      </c>
      <c r="I56" s="4">
        <v>0</v>
      </c>
      <c r="J56" s="4">
        <v>27</v>
      </c>
      <c r="K56" s="4">
        <v>3</v>
      </c>
      <c r="L56" s="4">
        <v>378</v>
      </c>
      <c r="M56" s="4">
        <v>23</v>
      </c>
      <c r="N56" s="4">
        <v>328</v>
      </c>
      <c r="O56" s="4">
        <v>27</v>
      </c>
      <c r="P56" s="4">
        <v>0</v>
      </c>
      <c r="Q56">
        <v>0</v>
      </c>
    </row>
    <row r="57" spans="1:17" x14ac:dyDescent="0.3">
      <c r="A57" t="str">
        <f>"143404"</f>
        <v>143404</v>
      </c>
      <c r="B57" t="s">
        <v>71</v>
      </c>
      <c r="C57" s="4">
        <v>16814</v>
      </c>
      <c r="D57" s="4">
        <v>13493</v>
      </c>
      <c r="E57" s="4">
        <v>13210</v>
      </c>
      <c r="F57" s="4">
        <v>283</v>
      </c>
      <c r="G57" s="4">
        <v>282</v>
      </c>
      <c r="H57" s="4">
        <v>243</v>
      </c>
      <c r="I57" s="4">
        <v>0</v>
      </c>
      <c r="J57" s="4">
        <v>39</v>
      </c>
      <c r="K57" s="4">
        <v>1</v>
      </c>
      <c r="L57" s="4">
        <v>248</v>
      </c>
      <c r="M57" s="4">
        <v>14</v>
      </c>
      <c r="N57" s="4">
        <v>195</v>
      </c>
      <c r="O57" s="4">
        <v>39</v>
      </c>
      <c r="P57" s="4">
        <v>0</v>
      </c>
      <c r="Q57">
        <v>0</v>
      </c>
    </row>
    <row r="58" spans="1:17" x14ac:dyDescent="0.3">
      <c r="A58" t="str">
        <f>"143405"</f>
        <v>143405</v>
      </c>
      <c r="B58" t="s">
        <v>72</v>
      </c>
      <c r="C58" s="4">
        <v>8148</v>
      </c>
      <c r="D58" s="4">
        <v>6281</v>
      </c>
      <c r="E58" s="4">
        <v>6138</v>
      </c>
      <c r="F58" s="4">
        <v>143</v>
      </c>
      <c r="G58" s="4">
        <v>142</v>
      </c>
      <c r="H58" s="4">
        <v>116</v>
      </c>
      <c r="I58" s="4">
        <v>21</v>
      </c>
      <c r="J58" s="4">
        <v>5</v>
      </c>
      <c r="K58" s="4">
        <v>1</v>
      </c>
      <c r="L58" s="4">
        <v>71</v>
      </c>
      <c r="M58" s="4">
        <v>21</v>
      </c>
      <c r="N58" s="4">
        <v>45</v>
      </c>
      <c r="O58" s="4">
        <v>5</v>
      </c>
      <c r="P58" s="4">
        <v>0</v>
      </c>
      <c r="Q58">
        <v>0</v>
      </c>
    </row>
    <row r="59" spans="1:17" x14ac:dyDescent="0.3">
      <c r="A59" t="str">
        <f>"143406"</f>
        <v>143406</v>
      </c>
      <c r="B59" t="s">
        <v>73</v>
      </c>
      <c r="C59" s="4">
        <v>7371</v>
      </c>
      <c r="D59" s="4">
        <v>5925</v>
      </c>
      <c r="E59" s="4">
        <v>5737</v>
      </c>
      <c r="F59" s="4">
        <v>188</v>
      </c>
      <c r="G59" s="4">
        <v>188</v>
      </c>
      <c r="H59" s="4">
        <v>170</v>
      </c>
      <c r="I59" s="4">
        <v>0</v>
      </c>
      <c r="J59" s="4">
        <v>18</v>
      </c>
      <c r="K59" s="4">
        <v>0</v>
      </c>
      <c r="L59" s="4">
        <v>88</v>
      </c>
      <c r="M59" s="4">
        <v>5</v>
      </c>
      <c r="N59" s="4">
        <v>65</v>
      </c>
      <c r="O59" s="4">
        <v>18</v>
      </c>
      <c r="P59" s="4">
        <v>0</v>
      </c>
      <c r="Q59">
        <v>0</v>
      </c>
    </row>
    <row r="60" spans="1:17" x14ac:dyDescent="0.3">
      <c r="A60" t="str">
        <f>"143407"</f>
        <v>143407</v>
      </c>
      <c r="B60" t="s">
        <v>74</v>
      </c>
      <c r="C60" s="4">
        <v>10329</v>
      </c>
      <c r="D60" s="4">
        <v>7913</v>
      </c>
      <c r="E60" s="4">
        <v>7724</v>
      </c>
      <c r="F60" s="4">
        <v>189</v>
      </c>
      <c r="G60" s="4">
        <v>188</v>
      </c>
      <c r="H60" s="4">
        <v>187</v>
      </c>
      <c r="I60" s="4">
        <v>0</v>
      </c>
      <c r="J60" s="4">
        <v>1</v>
      </c>
      <c r="K60" s="4">
        <v>1</v>
      </c>
      <c r="L60" s="4">
        <v>72</v>
      </c>
      <c r="M60" s="4">
        <v>14</v>
      </c>
      <c r="N60" s="4">
        <v>57</v>
      </c>
      <c r="O60" s="4">
        <v>1</v>
      </c>
      <c r="P60" s="4">
        <v>0</v>
      </c>
      <c r="Q60">
        <v>0</v>
      </c>
    </row>
    <row r="61" spans="1:17" x14ac:dyDescent="0.3">
      <c r="A61" t="str">
        <f>"143408"</f>
        <v>143408</v>
      </c>
      <c r="B61" t="s">
        <v>75</v>
      </c>
      <c r="C61" s="4">
        <v>6332</v>
      </c>
      <c r="D61" s="4">
        <v>4899</v>
      </c>
      <c r="E61" s="4">
        <v>4785</v>
      </c>
      <c r="F61" s="4">
        <v>114</v>
      </c>
      <c r="G61" s="4">
        <v>114</v>
      </c>
      <c r="H61" s="4">
        <v>110</v>
      </c>
      <c r="I61" s="4">
        <v>0</v>
      </c>
      <c r="J61" s="4">
        <v>4</v>
      </c>
      <c r="K61" s="4">
        <v>0</v>
      </c>
      <c r="L61" s="4">
        <v>46</v>
      </c>
      <c r="M61" s="4">
        <v>6</v>
      </c>
      <c r="N61" s="4">
        <v>36</v>
      </c>
      <c r="O61" s="4">
        <v>4</v>
      </c>
      <c r="P61" s="4">
        <v>0</v>
      </c>
      <c r="Q61">
        <v>0</v>
      </c>
    </row>
    <row r="62" spans="1:17" x14ac:dyDescent="0.3">
      <c r="A62" t="str">
        <f>"143409"</f>
        <v>143409</v>
      </c>
      <c r="B62" t="s">
        <v>76</v>
      </c>
      <c r="C62" s="4">
        <v>27526</v>
      </c>
      <c r="D62" s="4">
        <v>20563</v>
      </c>
      <c r="E62" s="4">
        <v>19981</v>
      </c>
      <c r="F62" s="4">
        <v>582</v>
      </c>
      <c r="G62" s="4">
        <v>582</v>
      </c>
      <c r="H62" s="4">
        <v>540</v>
      </c>
      <c r="I62" s="4">
        <v>0</v>
      </c>
      <c r="J62" s="4">
        <v>42</v>
      </c>
      <c r="K62" s="4">
        <v>0</v>
      </c>
      <c r="L62" s="4">
        <v>213</v>
      </c>
      <c r="M62" s="4">
        <v>38</v>
      </c>
      <c r="N62" s="4">
        <v>133</v>
      </c>
      <c r="O62" s="4">
        <v>42</v>
      </c>
      <c r="P62" s="4">
        <v>0</v>
      </c>
      <c r="Q62">
        <v>0</v>
      </c>
    </row>
    <row r="63" spans="1:17" x14ac:dyDescent="0.3">
      <c r="A63" t="str">
        <f>"143410"</f>
        <v>143410</v>
      </c>
      <c r="B63" t="s">
        <v>77</v>
      </c>
      <c r="C63" s="4">
        <v>2753</v>
      </c>
      <c r="D63" s="4">
        <v>2220</v>
      </c>
      <c r="E63" s="4">
        <v>2127</v>
      </c>
      <c r="F63" s="4">
        <v>93</v>
      </c>
      <c r="G63" s="4">
        <v>93</v>
      </c>
      <c r="H63" s="4">
        <v>88</v>
      </c>
      <c r="I63" s="4">
        <v>0</v>
      </c>
      <c r="J63" s="4">
        <v>5</v>
      </c>
      <c r="K63" s="4">
        <v>0</v>
      </c>
      <c r="L63" s="4">
        <v>37</v>
      </c>
      <c r="M63" s="4">
        <v>6</v>
      </c>
      <c r="N63" s="4">
        <v>26</v>
      </c>
      <c r="O63" s="4">
        <v>5</v>
      </c>
      <c r="P63" s="4">
        <v>0</v>
      </c>
      <c r="Q63">
        <v>0</v>
      </c>
    </row>
    <row r="64" spans="1:17" x14ac:dyDescent="0.3">
      <c r="A64" t="str">
        <f>"143411"</f>
        <v>143411</v>
      </c>
      <c r="B64" t="s">
        <v>78</v>
      </c>
      <c r="C64" s="4">
        <v>19859</v>
      </c>
      <c r="D64" s="4">
        <v>15603</v>
      </c>
      <c r="E64" s="4">
        <v>15376</v>
      </c>
      <c r="F64" s="4">
        <v>227</v>
      </c>
      <c r="G64" s="4">
        <v>227</v>
      </c>
      <c r="H64" s="4">
        <v>165</v>
      </c>
      <c r="I64" s="4">
        <v>11</v>
      </c>
      <c r="J64" s="4">
        <v>51</v>
      </c>
      <c r="K64" s="4">
        <v>0</v>
      </c>
      <c r="L64" s="4">
        <v>181</v>
      </c>
      <c r="M64" s="4">
        <v>19</v>
      </c>
      <c r="N64" s="4">
        <v>111</v>
      </c>
      <c r="O64" s="4">
        <v>51</v>
      </c>
      <c r="P64" s="4">
        <v>0</v>
      </c>
      <c r="Q64">
        <v>0</v>
      </c>
    </row>
    <row r="65" spans="1:17" x14ac:dyDescent="0.3">
      <c r="A65" t="str">
        <f>"143412"</f>
        <v>143412</v>
      </c>
      <c r="B65" t="s">
        <v>79</v>
      </c>
      <c r="C65" s="4">
        <v>48699</v>
      </c>
      <c r="D65" s="4">
        <v>38865</v>
      </c>
      <c r="E65" s="4">
        <v>38425</v>
      </c>
      <c r="F65" s="4">
        <v>440</v>
      </c>
      <c r="G65" s="4">
        <v>438</v>
      </c>
      <c r="H65" s="4">
        <v>341</v>
      </c>
      <c r="I65" s="4">
        <v>0</v>
      </c>
      <c r="J65" s="4">
        <v>97</v>
      </c>
      <c r="K65" s="4">
        <v>2</v>
      </c>
      <c r="L65" s="4">
        <v>600</v>
      </c>
      <c r="M65" s="4">
        <v>51</v>
      </c>
      <c r="N65" s="4">
        <v>452</v>
      </c>
      <c r="O65" s="4">
        <v>97</v>
      </c>
      <c r="P65" s="4">
        <v>0</v>
      </c>
      <c r="Q65">
        <v>0</v>
      </c>
    </row>
    <row r="66" spans="1:17" s="2" customFormat="1" x14ac:dyDescent="0.3">
      <c r="A66" s="2" t="s">
        <v>80</v>
      </c>
      <c r="C66" s="3">
        <v>1647449</v>
      </c>
      <c r="D66" s="3">
        <v>1318571</v>
      </c>
      <c r="E66" s="3">
        <v>1269092</v>
      </c>
      <c r="F66" s="3">
        <v>49479</v>
      </c>
      <c r="G66" s="3">
        <v>48892</v>
      </c>
      <c r="H66" s="3">
        <v>46635</v>
      </c>
      <c r="I66" s="3">
        <v>30</v>
      </c>
      <c r="J66" s="3">
        <v>2227</v>
      </c>
      <c r="K66" s="3">
        <v>588</v>
      </c>
      <c r="L66" s="3">
        <v>31151</v>
      </c>
      <c r="M66" s="3">
        <v>2158</v>
      </c>
      <c r="N66" s="3">
        <v>26766</v>
      </c>
      <c r="O66" s="3">
        <v>2227</v>
      </c>
      <c r="P66" s="3">
        <v>1</v>
      </c>
      <c r="Q66" s="2">
        <v>0</v>
      </c>
    </row>
    <row r="67" spans="1:17" x14ac:dyDescent="0.3">
      <c r="A67" t="str">
        <f>"146502"</f>
        <v>146502</v>
      </c>
      <c r="B67" t="s">
        <v>81</v>
      </c>
      <c r="C67" s="4">
        <v>117054</v>
      </c>
      <c r="D67" s="4">
        <v>91990</v>
      </c>
      <c r="E67" s="4">
        <v>89118</v>
      </c>
      <c r="F67" s="4">
        <v>2872</v>
      </c>
      <c r="G67" s="4">
        <v>2853</v>
      </c>
      <c r="H67" s="4">
        <v>2712</v>
      </c>
      <c r="I67" s="4">
        <v>10</v>
      </c>
      <c r="J67" s="4">
        <v>131</v>
      </c>
      <c r="K67" s="4">
        <v>19</v>
      </c>
      <c r="L67" s="4">
        <v>2125</v>
      </c>
      <c r="M67" s="4">
        <v>120</v>
      </c>
      <c r="N67" s="4">
        <v>1874</v>
      </c>
      <c r="O67" s="4">
        <v>131</v>
      </c>
      <c r="P67" s="4">
        <v>0</v>
      </c>
      <c r="Q67">
        <v>0</v>
      </c>
    </row>
    <row r="68" spans="1:17" x14ac:dyDescent="0.3">
      <c r="A68" t="str">
        <f>"146503"</f>
        <v>146503</v>
      </c>
      <c r="B68" t="s">
        <v>82</v>
      </c>
      <c r="C68" s="4">
        <v>126042</v>
      </c>
      <c r="D68" s="4">
        <v>91805</v>
      </c>
      <c r="E68" s="4">
        <v>89239</v>
      </c>
      <c r="F68" s="4">
        <v>2566</v>
      </c>
      <c r="G68" s="4">
        <v>2551</v>
      </c>
      <c r="H68" s="4">
        <v>2440</v>
      </c>
      <c r="I68" s="4">
        <v>0</v>
      </c>
      <c r="J68" s="4">
        <v>111</v>
      </c>
      <c r="K68" s="4">
        <v>15</v>
      </c>
      <c r="L68" s="4">
        <v>1495</v>
      </c>
      <c r="M68" s="4">
        <v>75</v>
      </c>
      <c r="N68" s="4">
        <v>1309</v>
      </c>
      <c r="O68" s="4">
        <v>111</v>
      </c>
      <c r="P68" s="4">
        <v>0</v>
      </c>
      <c r="Q68">
        <v>0</v>
      </c>
    </row>
    <row r="69" spans="1:17" x14ac:dyDescent="0.3">
      <c r="A69" t="str">
        <f>"146504"</f>
        <v>146504</v>
      </c>
      <c r="B69" t="s">
        <v>83</v>
      </c>
      <c r="C69" s="4">
        <v>119568</v>
      </c>
      <c r="D69" s="4">
        <v>98358</v>
      </c>
      <c r="E69" s="4">
        <v>94851</v>
      </c>
      <c r="F69" s="4">
        <v>3507</v>
      </c>
      <c r="G69" s="4">
        <v>3461</v>
      </c>
      <c r="H69" s="4">
        <v>3256</v>
      </c>
      <c r="I69" s="4">
        <v>1</v>
      </c>
      <c r="J69" s="4">
        <v>204</v>
      </c>
      <c r="K69" s="4">
        <v>46</v>
      </c>
      <c r="L69" s="4">
        <v>2616</v>
      </c>
      <c r="M69" s="4">
        <v>221</v>
      </c>
      <c r="N69" s="4">
        <v>2191</v>
      </c>
      <c r="O69" s="4">
        <v>204</v>
      </c>
      <c r="P69" s="4">
        <v>0</v>
      </c>
      <c r="Q69">
        <v>0</v>
      </c>
    </row>
    <row r="70" spans="1:17" x14ac:dyDescent="0.3">
      <c r="A70" t="str">
        <f>"146505"</f>
        <v>146505</v>
      </c>
      <c r="B70" t="s">
        <v>84</v>
      </c>
      <c r="C70" s="4">
        <v>197962</v>
      </c>
      <c r="D70" s="4">
        <v>162008</v>
      </c>
      <c r="E70" s="4">
        <v>155166</v>
      </c>
      <c r="F70" s="4">
        <v>6842</v>
      </c>
      <c r="G70" s="4">
        <v>6718</v>
      </c>
      <c r="H70" s="4">
        <v>6460</v>
      </c>
      <c r="I70" s="4">
        <v>0</v>
      </c>
      <c r="J70" s="4">
        <v>258</v>
      </c>
      <c r="K70" s="4">
        <v>124</v>
      </c>
      <c r="L70" s="4">
        <v>4222</v>
      </c>
      <c r="M70" s="4">
        <v>252</v>
      </c>
      <c r="N70" s="4">
        <v>3712</v>
      </c>
      <c r="O70" s="4">
        <v>258</v>
      </c>
      <c r="P70" s="4">
        <v>0</v>
      </c>
      <c r="Q70">
        <v>0</v>
      </c>
    </row>
    <row r="71" spans="1:17" x14ac:dyDescent="0.3">
      <c r="A71" t="str">
        <f>"146506"</f>
        <v>146506</v>
      </c>
      <c r="B71" t="s">
        <v>85</v>
      </c>
      <c r="C71" s="4">
        <v>72266</v>
      </c>
      <c r="D71" s="4">
        <v>59538</v>
      </c>
      <c r="E71" s="4">
        <v>57061</v>
      </c>
      <c r="F71" s="4">
        <v>2477</v>
      </c>
      <c r="G71" s="4">
        <v>2450</v>
      </c>
      <c r="H71" s="4">
        <v>2383</v>
      </c>
      <c r="I71" s="4">
        <v>0</v>
      </c>
      <c r="J71" s="4">
        <v>67</v>
      </c>
      <c r="K71" s="4">
        <v>27</v>
      </c>
      <c r="L71" s="4">
        <v>1674</v>
      </c>
      <c r="M71" s="4">
        <v>90</v>
      </c>
      <c r="N71" s="4">
        <v>1517</v>
      </c>
      <c r="O71" s="4">
        <v>67</v>
      </c>
      <c r="P71" s="4">
        <v>0</v>
      </c>
      <c r="Q71">
        <v>0</v>
      </c>
    </row>
    <row r="72" spans="1:17" x14ac:dyDescent="0.3">
      <c r="A72" t="str">
        <f>"146507"</f>
        <v>146507</v>
      </c>
      <c r="B72" t="s">
        <v>86</v>
      </c>
      <c r="C72" s="4">
        <v>166261</v>
      </c>
      <c r="D72" s="4">
        <v>135540</v>
      </c>
      <c r="E72" s="4">
        <v>132120</v>
      </c>
      <c r="F72" s="4">
        <v>3420</v>
      </c>
      <c r="G72" s="4">
        <v>3367</v>
      </c>
      <c r="H72" s="4">
        <v>3200</v>
      </c>
      <c r="I72" s="4">
        <v>2</v>
      </c>
      <c r="J72" s="4">
        <v>165</v>
      </c>
      <c r="K72" s="4">
        <v>53</v>
      </c>
      <c r="L72" s="4">
        <v>3037</v>
      </c>
      <c r="M72" s="4">
        <v>207</v>
      </c>
      <c r="N72" s="4">
        <v>2665</v>
      </c>
      <c r="O72" s="4">
        <v>165</v>
      </c>
      <c r="P72" s="4">
        <v>0</v>
      </c>
      <c r="Q72">
        <v>0</v>
      </c>
    </row>
    <row r="73" spans="1:17" x14ac:dyDescent="0.3">
      <c r="A73" t="str">
        <f>"146508"</f>
        <v>146508</v>
      </c>
      <c r="B73" t="s">
        <v>87</v>
      </c>
      <c r="C73" s="4">
        <v>54809</v>
      </c>
      <c r="D73" s="4">
        <v>45909</v>
      </c>
      <c r="E73" s="4">
        <v>44157</v>
      </c>
      <c r="F73" s="4">
        <v>1752</v>
      </c>
      <c r="G73" s="4">
        <v>1728</v>
      </c>
      <c r="H73" s="4">
        <v>1629</v>
      </c>
      <c r="I73" s="4">
        <v>7</v>
      </c>
      <c r="J73" s="4">
        <v>92</v>
      </c>
      <c r="K73" s="4">
        <v>24</v>
      </c>
      <c r="L73" s="4">
        <v>1226</v>
      </c>
      <c r="M73" s="4">
        <v>91</v>
      </c>
      <c r="N73" s="4">
        <v>1043</v>
      </c>
      <c r="O73" s="4">
        <v>92</v>
      </c>
      <c r="P73" s="4">
        <v>0</v>
      </c>
      <c r="Q73">
        <v>0</v>
      </c>
    </row>
    <row r="74" spans="1:17" x14ac:dyDescent="0.3">
      <c r="A74" t="str">
        <f>"146509"</f>
        <v>146509</v>
      </c>
      <c r="B74" t="s">
        <v>88</v>
      </c>
      <c r="C74" s="4">
        <v>22745</v>
      </c>
      <c r="D74" s="4">
        <v>18057</v>
      </c>
      <c r="E74" s="4">
        <v>17583</v>
      </c>
      <c r="F74" s="4">
        <v>474</v>
      </c>
      <c r="G74" s="4">
        <v>473</v>
      </c>
      <c r="H74" s="4">
        <v>445</v>
      </c>
      <c r="I74" s="4">
        <v>0</v>
      </c>
      <c r="J74" s="4">
        <v>28</v>
      </c>
      <c r="K74" s="4">
        <v>1</v>
      </c>
      <c r="L74" s="4">
        <v>333</v>
      </c>
      <c r="M74" s="4">
        <v>29</v>
      </c>
      <c r="N74" s="4">
        <v>276</v>
      </c>
      <c r="O74" s="4">
        <v>28</v>
      </c>
      <c r="P74" s="4">
        <v>0</v>
      </c>
      <c r="Q74">
        <v>0</v>
      </c>
    </row>
    <row r="75" spans="1:17" x14ac:dyDescent="0.3">
      <c r="A75" t="str">
        <f>"146510"</f>
        <v>146510</v>
      </c>
      <c r="B75" t="s">
        <v>89</v>
      </c>
      <c r="C75" s="4">
        <v>95666</v>
      </c>
      <c r="D75" s="4">
        <v>81326</v>
      </c>
      <c r="E75" s="4">
        <v>77389</v>
      </c>
      <c r="F75" s="4">
        <v>3937</v>
      </c>
      <c r="G75" s="4">
        <v>3867</v>
      </c>
      <c r="H75" s="4">
        <v>3743</v>
      </c>
      <c r="I75" s="4">
        <v>5</v>
      </c>
      <c r="J75" s="4">
        <v>119</v>
      </c>
      <c r="K75" s="4">
        <v>71</v>
      </c>
      <c r="L75" s="4">
        <v>2716</v>
      </c>
      <c r="M75" s="4">
        <v>151</v>
      </c>
      <c r="N75" s="4">
        <v>2446</v>
      </c>
      <c r="O75" s="4">
        <v>119</v>
      </c>
      <c r="P75" s="4">
        <v>1</v>
      </c>
      <c r="Q75">
        <v>0</v>
      </c>
    </row>
    <row r="76" spans="1:17" x14ac:dyDescent="0.3">
      <c r="A76" t="str">
        <f>"146511"</f>
        <v>146511</v>
      </c>
      <c r="B76" t="s">
        <v>90</v>
      </c>
      <c r="C76" s="4">
        <v>114725</v>
      </c>
      <c r="D76" s="4">
        <v>93414</v>
      </c>
      <c r="E76" s="4">
        <v>91429</v>
      </c>
      <c r="F76" s="4">
        <v>1985</v>
      </c>
      <c r="G76" s="4">
        <v>1979</v>
      </c>
      <c r="H76" s="4">
        <v>1863</v>
      </c>
      <c r="I76" s="4">
        <v>4</v>
      </c>
      <c r="J76" s="4">
        <v>112</v>
      </c>
      <c r="K76" s="4">
        <v>6</v>
      </c>
      <c r="L76" s="4">
        <v>2101</v>
      </c>
      <c r="M76" s="4">
        <v>143</v>
      </c>
      <c r="N76" s="4">
        <v>1846</v>
      </c>
      <c r="O76" s="4">
        <v>112</v>
      </c>
      <c r="P76" s="4">
        <v>0</v>
      </c>
      <c r="Q76">
        <v>0</v>
      </c>
    </row>
    <row r="77" spans="1:17" x14ac:dyDescent="0.3">
      <c r="A77" t="str">
        <f>"146512"</f>
        <v>146512</v>
      </c>
      <c r="B77" t="s">
        <v>91</v>
      </c>
      <c r="C77" s="4">
        <v>58486</v>
      </c>
      <c r="D77" s="4">
        <v>44629</v>
      </c>
      <c r="E77" s="4">
        <v>42956</v>
      </c>
      <c r="F77" s="4">
        <v>1673</v>
      </c>
      <c r="G77" s="4">
        <v>1663</v>
      </c>
      <c r="H77" s="4">
        <v>1570</v>
      </c>
      <c r="I77" s="4">
        <v>0</v>
      </c>
      <c r="J77" s="4">
        <v>93</v>
      </c>
      <c r="K77" s="4">
        <v>10</v>
      </c>
      <c r="L77" s="4">
        <v>892</v>
      </c>
      <c r="M77" s="4">
        <v>51</v>
      </c>
      <c r="N77" s="4">
        <v>748</v>
      </c>
      <c r="O77" s="4">
        <v>93</v>
      </c>
      <c r="P77" s="4">
        <v>0</v>
      </c>
      <c r="Q77">
        <v>0</v>
      </c>
    </row>
    <row r="78" spans="1:17" x14ac:dyDescent="0.3">
      <c r="A78" t="str">
        <f>"146513"</f>
        <v>146513</v>
      </c>
      <c r="B78" t="s">
        <v>92</v>
      </c>
      <c r="C78" s="4">
        <v>140470</v>
      </c>
      <c r="D78" s="4">
        <v>111703</v>
      </c>
      <c r="E78" s="4">
        <v>107565</v>
      </c>
      <c r="F78" s="4">
        <v>4138</v>
      </c>
      <c r="G78" s="4">
        <v>4083</v>
      </c>
      <c r="H78" s="4">
        <v>3854</v>
      </c>
      <c r="I78" s="4">
        <v>0</v>
      </c>
      <c r="J78" s="4">
        <v>229</v>
      </c>
      <c r="K78" s="4">
        <v>55</v>
      </c>
      <c r="L78" s="4">
        <v>2499</v>
      </c>
      <c r="M78" s="4">
        <v>129</v>
      </c>
      <c r="N78" s="4">
        <v>2141</v>
      </c>
      <c r="O78" s="4">
        <v>229</v>
      </c>
      <c r="P78" s="4">
        <v>0</v>
      </c>
      <c r="Q78">
        <v>0</v>
      </c>
    </row>
    <row r="79" spans="1:17" x14ac:dyDescent="0.3">
      <c r="A79" t="str">
        <f>"146514"</f>
        <v>146514</v>
      </c>
      <c r="B79" t="s">
        <v>93</v>
      </c>
      <c r="C79" s="4">
        <v>76296</v>
      </c>
      <c r="D79" s="4">
        <v>59062</v>
      </c>
      <c r="E79" s="4">
        <v>57113</v>
      </c>
      <c r="F79" s="4">
        <v>1949</v>
      </c>
      <c r="G79" s="4">
        <v>1931</v>
      </c>
      <c r="H79" s="4">
        <v>1791</v>
      </c>
      <c r="I79" s="4">
        <v>0</v>
      </c>
      <c r="J79" s="4">
        <v>140</v>
      </c>
      <c r="K79" s="4">
        <v>18</v>
      </c>
      <c r="L79" s="4">
        <v>1033</v>
      </c>
      <c r="M79" s="4">
        <v>255</v>
      </c>
      <c r="N79" s="4">
        <v>638</v>
      </c>
      <c r="O79" s="4">
        <v>140</v>
      </c>
      <c r="P79" s="4">
        <v>0</v>
      </c>
      <c r="Q79">
        <v>0</v>
      </c>
    </row>
    <row r="80" spans="1:17" x14ac:dyDescent="0.3">
      <c r="A80" t="str">
        <f>"146515"</f>
        <v>146515</v>
      </c>
      <c r="B80" t="s">
        <v>94</v>
      </c>
      <c r="C80" s="4">
        <v>24441</v>
      </c>
      <c r="D80" s="4">
        <v>19055</v>
      </c>
      <c r="E80" s="4">
        <v>18140</v>
      </c>
      <c r="F80" s="4">
        <v>915</v>
      </c>
      <c r="G80" s="4">
        <v>910</v>
      </c>
      <c r="H80" s="4">
        <v>867</v>
      </c>
      <c r="I80" s="4">
        <v>0</v>
      </c>
      <c r="J80" s="4">
        <v>43</v>
      </c>
      <c r="K80" s="4">
        <v>5</v>
      </c>
      <c r="L80" s="4">
        <v>289</v>
      </c>
      <c r="M80" s="4">
        <v>21</v>
      </c>
      <c r="N80" s="4">
        <v>225</v>
      </c>
      <c r="O80" s="4">
        <v>43</v>
      </c>
      <c r="P80" s="4">
        <v>0</v>
      </c>
      <c r="Q80">
        <v>0</v>
      </c>
    </row>
    <row r="81" spans="1:17" x14ac:dyDescent="0.3">
      <c r="A81" t="str">
        <f>"146516"</f>
        <v>146516</v>
      </c>
      <c r="B81" t="s">
        <v>95</v>
      </c>
      <c r="C81" s="4">
        <v>42022</v>
      </c>
      <c r="D81" s="4">
        <v>29344</v>
      </c>
      <c r="E81" s="4">
        <v>27488</v>
      </c>
      <c r="F81" s="4">
        <v>1856</v>
      </c>
      <c r="G81" s="4">
        <v>1823</v>
      </c>
      <c r="H81" s="4">
        <v>1763</v>
      </c>
      <c r="I81" s="4">
        <v>0</v>
      </c>
      <c r="J81" s="4">
        <v>60</v>
      </c>
      <c r="K81" s="4">
        <v>33</v>
      </c>
      <c r="L81" s="4">
        <v>383</v>
      </c>
      <c r="M81" s="4">
        <v>27</v>
      </c>
      <c r="N81" s="4">
        <v>296</v>
      </c>
      <c r="O81" s="4">
        <v>60</v>
      </c>
      <c r="P81" s="4">
        <v>0</v>
      </c>
      <c r="Q81">
        <v>0</v>
      </c>
    </row>
    <row r="82" spans="1:17" x14ac:dyDescent="0.3">
      <c r="A82" t="str">
        <f>"146517"</f>
        <v>146517</v>
      </c>
      <c r="B82" t="s">
        <v>96</v>
      </c>
      <c r="C82" s="4">
        <v>41247</v>
      </c>
      <c r="D82" s="4">
        <v>32167</v>
      </c>
      <c r="E82" s="4">
        <v>30451</v>
      </c>
      <c r="F82" s="4">
        <v>1716</v>
      </c>
      <c r="G82" s="4">
        <v>1707</v>
      </c>
      <c r="H82" s="4">
        <v>1642</v>
      </c>
      <c r="I82" s="4">
        <v>0</v>
      </c>
      <c r="J82" s="4">
        <v>65</v>
      </c>
      <c r="K82" s="4">
        <v>9</v>
      </c>
      <c r="L82" s="4">
        <v>649</v>
      </c>
      <c r="M82" s="4">
        <v>46</v>
      </c>
      <c r="N82" s="4">
        <v>538</v>
      </c>
      <c r="O82" s="4">
        <v>65</v>
      </c>
      <c r="P82" s="4">
        <v>0</v>
      </c>
      <c r="Q82">
        <v>0</v>
      </c>
    </row>
    <row r="83" spans="1:17" x14ac:dyDescent="0.3">
      <c r="A83" t="str">
        <f>"146518"</f>
        <v>146518</v>
      </c>
      <c r="B83" t="s">
        <v>97</v>
      </c>
      <c r="C83" s="4">
        <v>127077</v>
      </c>
      <c r="D83" s="4">
        <v>104065</v>
      </c>
      <c r="E83" s="4">
        <v>98922</v>
      </c>
      <c r="F83" s="4">
        <v>5143</v>
      </c>
      <c r="G83" s="4">
        <v>5100</v>
      </c>
      <c r="H83" s="4">
        <v>4830</v>
      </c>
      <c r="I83" s="4">
        <v>0</v>
      </c>
      <c r="J83" s="4">
        <v>270</v>
      </c>
      <c r="K83" s="4">
        <v>43</v>
      </c>
      <c r="L83" s="4">
        <v>2875</v>
      </c>
      <c r="M83" s="4">
        <v>192</v>
      </c>
      <c r="N83" s="4">
        <v>2413</v>
      </c>
      <c r="O83" s="4">
        <v>270</v>
      </c>
      <c r="P83" s="4">
        <v>0</v>
      </c>
      <c r="Q83">
        <v>0</v>
      </c>
    </row>
    <row r="84" spans="1:17" x14ac:dyDescent="0.3">
      <c r="A84" t="str">
        <f>"146519"</f>
        <v>146519</v>
      </c>
      <c r="B84" t="s">
        <v>98</v>
      </c>
      <c r="C84" s="4">
        <v>50312</v>
      </c>
      <c r="D84" s="4">
        <v>40601</v>
      </c>
      <c r="E84" s="4">
        <v>38344</v>
      </c>
      <c r="F84" s="4">
        <v>2257</v>
      </c>
      <c r="G84" s="4">
        <v>2228</v>
      </c>
      <c r="H84" s="4">
        <v>2187</v>
      </c>
      <c r="I84" s="4">
        <v>1</v>
      </c>
      <c r="J84" s="4">
        <v>40</v>
      </c>
      <c r="K84" s="4">
        <v>29</v>
      </c>
      <c r="L84" s="4">
        <v>986</v>
      </c>
      <c r="M84" s="4">
        <v>58</v>
      </c>
      <c r="N84" s="4">
        <v>888</v>
      </c>
      <c r="O84" s="4">
        <v>40</v>
      </c>
      <c r="P84" s="4">
        <v>0</v>
      </c>
      <c r="Q84">
        <v>0</v>
      </c>
    </row>
    <row r="85" spans="1:17" s="2" customFormat="1" x14ac:dyDescent="0.3">
      <c r="A85" s="2" t="s">
        <v>99</v>
      </c>
      <c r="C85" s="3">
        <v>2760757</v>
      </c>
      <c r="D85" s="3">
        <v>2184680</v>
      </c>
      <c r="E85" s="3">
        <v>2109593</v>
      </c>
      <c r="F85" s="3">
        <v>75087</v>
      </c>
      <c r="G85" s="3">
        <v>74340</v>
      </c>
      <c r="H85" s="3">
        <v>70006</v>
      </c>
      <c r="I85" s="3">
        <v>111</v>
      </c>
      <c r="J85" s="3">
        <v>4223</v>
      </c>
      <c r="K85" s="3">
        <v>750</v>
      </c>
      <c r="L85" s="3">
        <v>45433</v>
      </c>
      <c r="M85" s="3">
        <v>3587</v>
      </c>
      <c r="N85" s="3">
        <v>37623</v>
      </c>
      <c r="O85" s="3">
        <v>4223</v>
      </c>
      <c r="P85" s="3">
        <v>3</v>
      </c>
      <c r="Q85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rejestr_wyborcow_2022_kw_2_2022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pawel_dlutek</cp:lastModifiedBy>
  <dcterms:created xsi:type="dcterms:W3CDTF">2022-07-18T06:17:39Z</dcterms:created>
  <dcterms:modified xsi:type="dcterms:W3CDTF">2022-07-18T06:17:39Z</dcterms:modified>
</cp:coreProperties>
</file>