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590" windowHeight="12600"/>
  </bookViews>
  <sheets>
    <sheet name="rejestr_wyborcow_20160426_1451" sheetId="1" r:id="rId1"/>
  </sheets>
  <calcPr calcId="0"/>
</workbook>
</file>

<file path=xl/calcChain.xml><?xml version="1.0" encoding="utf-8"?>
<calcChain xmlns="http://schemas.openxmlformats.org/spreadsheetml/2006/main">
  <c r="A3" i="1"/>
  <c r="A4"/>
  <c r="A5"/>
  <c r="A6"/>
  <c r="A7"/>
  <c r="A8"/>
  <c r="A10"/>
  <c r="A11"/>
  <c r="A12"/>
  <c r="A13"/>
  <c r="A14"/>
  <c r="A16"/>
  <c r="A17"/>
  <c r="A18"/>
  <c r="A19"/>
  <c r="A20"/>
  <c r="A21"/>
  <c r="A23"/>
  <c r="A24"/>
  <c r="A25"/>
  <c r="A26"/>
  <c r="A27"/>
  <c r="A28"/>
  <c r="A29"/>
  <c r="A30"/>
  <c r="A32"/>
  <c r="A33"/>
  <c r="A34"/>
  <c r="A35"/>
  <c r="A36"/>
  <c r="A37"/>
  <c r="A39"/>
  <c r="A40"/>
  <c r="A41"/>
  <c r="A42"/>
  <c r="A43"/>
  <c r="A44"/>
  <c r="A46"/>
  <c r="A47"/>
  <c r="A48"/>
  <c r="A49"/>
  <c r="A50"/>
  <c r="A51"/>
  <c r="A52"/>
  <c r="A54"/>
  <c r="A55"/>
  <c r="A56"/>
  <c r="A57"/>
  <c r="A58"/>
  <c r="A59"/>
  <c r="A60"/>
  <c r="A61"/>
  <c r="A62"/>
  <c r="A63"/>
  <c r="A64"/>
  <c r="A65"/>
  <c r="A67"/>
  <c r="A68"/>
  <c r="A69"/>
  <c r="A70"/>
  <c r="A71"/>
  <c r="A72"/>
  <c r="A73"/>
  <c r="A74"/>
  <c r="A75"/>
  <c r="A76"/>
  <c r="A77"/>
  <c r="A78"/>
  <c r="A79"/>
  <c r="A80"/>
  <c r="A81"/>
  <c r="A82"/>
  <c r="A83"/>
  <c r="A84"/>
</calcChain>
</file>

<file path=xl/sharedStrings.xml><?xml version="1.0" encoding="utf-8"?>
<sst xmlns="http://schemas.openxmlformats.org/spreadsheetml/2006/main" count="180" uniqueCount="115">
  <si>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</si>
  <si>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</si>
  <si>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</si>
  <si>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</si>
  <si>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</si>
  <si>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</si>
  <si>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</si>
  <si>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</si>
  <si>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</si>
  <si>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</si>
  <si>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</si>
  <si>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</si>
  <si>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</si>
  <si>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</si>
  <si>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</si>
  <si>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</si>
  <si>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</si>
  <si>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</si>
  <si>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Informacja o liczbie wyborców skreślonych część B pkt 1</t>
  </si>
  <si>
    <t>Informacja o liczbie wyborców skreślonych część B pkt 2</t>
  </si>
  <si>
    <t>Informacja o liczbie wyborców skreślonych część B pkt 3</t>
  </si>
  <si>
    <t>Informacja o liczbie wyborców skreślonych w części A i B (§6 ust. 2)</t>
  </si>
  <si>
    <t>Powiat grodziski</t>
  </si>
  <si>
    <t>m. Milanówek</t>
  </si>
  <si>
    <t>grodziski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</si>
  <si>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</si>
  <si>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</si>
  <si>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</si>
  <si>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</si>
  <si>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</si>
  <si>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</si>
  <si>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</si>
  <si>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legionowski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</si>
  <si>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</si>
  <si>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</si>
  <si>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</si>
  <si>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</si>
  <si>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</si>
  <si>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</si>
  <si>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nowodworski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</si>
  <si>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</si>
  <si>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</si>
  <si>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</si>
  <si>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</si>
  <si>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</si>
  <si>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</si>
  <si>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</si>
  <si>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otwocki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</si>
  <si>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</si>
  <si>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</si>
  <si>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</si>
  <si>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</si>
  <si>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</si>
  <si>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</si>
  <si>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</si>
  <si>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</si>
  <si>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</si>
  <si>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piaseczyński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</si>
  <si>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</si>
  <si>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</si>
  <si>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</si>
  <si>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</si>
  <si>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</si>
  <si>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</si>
  <si>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</si>
  <si>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pruszkowski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</si>
  <si>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</si>
  <si>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</si>
  <si>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</si>
  <si>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</si>
  <si>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</si>
  <si>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</si>
  <si>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</si>
  <si>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warszawski zachodni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</si>
  <si>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</si>
  <si>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</si>
  <si>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</si>
  <si>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</si>
  <si>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</si>
  <si>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</si>
  <si>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</si>
  <si>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</si>
  <si>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wołomiński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</si>
  <si>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</si>
  <si>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</si>
  <si>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</si>
  <si>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</si>
  <si>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</si>
  <si>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</si>
  <si>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</si>
  <si>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</si>
  <si>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</si>
  <si>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</si>
  <si>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</si>
  <si>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</si>
  <si>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</si>
  <si>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Warszawa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</si>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</sst>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>
  <fonts count="18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8"/>
      <color rgb="FF006100"/>
      <name val="Arial"/>
      <family val="2"/>
      <charset val="238"/>
    </font>
    <font>
      <sz val="8"/>
      <color rgb="FF9C0006"/>
      <name val="Arial"/>
      <family val="2"/>
      <charset val="238"/>
    </font>
    <font>
      <sz val="8"/>
      <color rgb="FF9C6500"/>
      <name val="Arial"/>
      <family val="2"/>
      <charset val="238"/>
    </font>
    <font>
      <sz val="8"/>
      <color rgb="FF3F3F76"/>
      <name val="Arial"/>
      <family val="2"/>
      <charset val="238"/>
    </font>
    <font>
      <b/>
      <sz val="8"/>
      <color rgb="FF3F3F3F"/>
      <name val="Arial"/>
      <family val="2"/>
      <charset val="238"/>
    </font>
    <font>
      <b/>
      <sz val="8"/>
      <color rgb="FFFA7D00"/>
      <name val="Arial"/>
      <family val="2"/>
      <charset val="238"/>
    </font>
    <font>
      <sz val="8"/>
      <color rgb="FFFA7D0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7F7F7F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workbookViewId="0">
      <selection activeCell="E13" sqref="E13"/>
    </sheetView>
  </sheetViews>
  <sheetFormatPr defaultRowHeight="11.25"/>
  <cols>
    <col min="2" max="2" width="23.83203125" bestFit="1" customWidth="1"/>
    <col min="3" max="3" width="19.5" bestFit="1" customWidth="1"/>
    <col min="4" max="4" width="13" customWidth="1"/>
    <col min="5" max="5" width="11" customWidth="1"/>
    <col min="6" max="6" width="11.1640625" customWidth="1"/>
    <col min="7" max="7" width="11" customWidth="1"/>
    <col min="8" max="8" width="14" customWidth="1"/>
    <col min="9" max="10" width="12.6640625" bestFit="1" customWidth="1"/>
    <col min="11" max="11" width="12.6640625" customWidth="1"/>
    <col min="12" max="12" width="12.33203125" bestFit="1" customWidth="1"/>
    <col min="13" max="13" width="11" bestFit="1" customWidth="1"/>
    <col min="14" max="14" width="11" customWidth="1"/>
    <col min="15" max="17" width="12.33203125" bestFit="1" customWidth="1"/>
    <col min="18" max="18" width="11" bestFit="1" customWidth="1"/>
    <col min="19" max="21" width="12.1640625" bestFit="1" customWidth="1"/>
    <col min="22" max="22" width="11.33203125" bestFit="1" customWidth="1"/>
  </cols>
  <sheetData>
    <row r="1" spans="1:22" ht="7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>
      <c r="A2" t="s">
        <v>22</v>
      </c>
      <c r="D2">
        <v>88347</v>
      </c>
      <c r="E2">
        <v>69835</v>
      </c>
      <c r="F2">
        <v>68085</v>
      </c>
      <c r="G2">
        <v>1750</v>
      </c>
      <c r="H2">
        <v>1739</v>
      </c>
      <c r="I2">
        <v>1574</v>
      </c>
      <c r="J2">
        <v>12</v>
      </c>
      <c r="K2">
        <v>153</v>
      </c>
      <c r="L2">
        <v>11</v>
      </c>
      <c r="M2">
        <v>774</v>
      </c>
      <c r="N2">
        <v>774</v>
      </c>
      <c r="O2">
        <v>71</v>
      </c>
      <c r="P2">
        <v>550</v>
      </c>
      <c r="Q2">
        <v>153</v>
      </c>
      <c r="R2">
        <v>0</v>
      </c>
      <c r="S2">
        <v>0</v>
      </c>
      <c r="T2">
        <v>0</v>
      </c>
      <c r="U2">
        <v>0</v>
      </c>
      <c r="V2">
        <v>0</v>
      </c>
    </row>
    <row r="3" spans="1:22">
      <c r="A3" t="str">
        <f>"140501"</f>
        <v>140501</v>
      </c>
      <c r="B3" t="s">
        <v>23</v>
      </c>
      <c r="C3" t="s">
        <v>24</v>
      </c>
      <c r="D3">
        <v>16036</v>
      </c>
      <c r="E3">
        <v>13077</v>
      </c>
      <c r="F3">
        <v>12677</v>
      </c>
      <c r="G3">
        <v>400</v>
      </c>
      <c r="H3">
        <v>395</v>
      </c>
      <c r="I3">
        <v>360</v>
      </c>
      <c r="J3">
        <v>0</v>
      </c>
      <c r="K3">
        <v>35</v>
      </c>
      <c r="L3">
        <v>5</v>
      </c>
      <c r="M3">
        <v>165</v>
      </c>
      <c r="N3">
        <v>165</v>
      </c>
      <c r="O3">
        <v>21</v>
      </c>
      <c r="P3">
        <v>109</v>
      </c>
      <c r="Q3">
        <v>35</v>
      </c>
      <c r="R3">
        <v>0</v>
      </c>
      <c r="S3">
        <v>0</v>
      </c>
      <c r="T3">
        <v>0</v>
      </c>
      <c r="U3">
        <v>0</v>
      </c>
      <c r="V3">
        <v>0</v>
      </c>
    </row>
    <row r="4" spans="1:22">
      <c r="A4" t="str">
        <f>"140502"</f>
        <v>140502</v>
      </c>
      <c r="B4" t="s">
        <v>25</v>
      </c>
      <c r="C4" t="s">
        <v>24</v>
      </c>
      <c r="D4">
        <v>3891</v>
      </c>
      <c r="E4">
        <v>3190</v>
      </c>
      <c r="F4">
        <v>2955</v>
      </c>
      <c r="G4">
        <v>235</v>
      </c>
      <c r="H4">
        <v>232</v>
      </c>
      <c r="I4">
        <v>227</v>
      </c>
      <c r="J4">
        <v>0</v>
      </c>
      <c r="K4">
        <v>5</v>
      </c>
      <c r="L4">
        <v>3</v>
      </c>
      <c r="M4">
        <v>59</v>
      </c>
      <c r="N4">
        <v>59</v>
      </c>
      <c r="O4">
        <v>1</v>
      </c>
      <c r="P4">
        <v>53</v>
      </c>
      <c r="Q4">
        <v>5</v>
      </c>
      <c r="R4">
        <v>0</v>
      </c>
      <c r="S4">
        <v>0</v>
      </c>
      <c r="T4">
        <v>0</v>
      </c>
      <c r="U4">
        <v>0</v>
      </c>
      <c r="V4">
        <v>0</v>
      </c>
    </row>
    <row r="5" spans="1:22">
      <c r="A5" t="str">
        <f>"140503"</f>
        <v>140503</v>
      </c>
      <c r="B5" t="s">
        <v>26</v>
      </c>
      <c r="C5" t="s">
        <v>24</v>
      </c>
      <c r="D5">
        <v>5162</v>
      </c>
      <c r="E5">
        <v>4059</v>
      </c>
      <c r="F5">
        <v>4019</v>
      </c>
      <c r="G5">
        <v>40</v>
      </c>
      <c r="H5">
        <v>40</v>
      </c>
      <c r="I5">
        <v>37</v>
      </c>
      <c r="J5">
        <v>1</v>
      </c>
      <c r="K5">
        <v>2</v>
      </c>
      <c r="L5">
        <v>0</v>
      </c>
      <c r="M5">
        <v>28</v>
      </c>
      <c r="N5">
        <v>28</v>
      </c>
      <c r="O5">
        <v>5</v>
      </c>
      <c r="P5">
        <v>21</v>
      </c>
      <c r="Q5">
        <v>2</v>
      </c>
      <c r="R5">
        <v>0</v>
      </c>
      <c r="S5">
        <v>0</v>
      </c>
      <c r="T5">
        <v>0</v>
      </c>
      <c r="U5">
        <v>0</v>
      </c>
      <c r="V5">
        <v>0</v>
      </c>
    </row>
    <row r="6" spans="1:22">
      <c r="A6" t="str">
        <f>"140504"</f>
        <v>140504</v>
      </c>
      <c r="B6" t="s">
        <v>27</v>
      </c>
      <c r="C6" t="s">
        <v>24</v>
      </c>
      <c r="D6">
        <v>43351</v>
      </c>
      <c r="E6">
        <v>33930</v>
      </c>
      <c r="F6">
        <v>33462</v>
      </c>
      <c r="G6">
        <v>468</v>
      </c>
      <c r="H6">
        <v>465</v>
      </c>
      <c r="I6">
        <v>367</v>
      </c>
      <c r="J6">
        <v>0</v>
      </c>
      <c r="K6">
        <v>98</v>
      </c>
      <c r="L6">
        <v>3</v>
      </c>
      <c r="M6">
        <v>412</v>
      </c>
      <c r="N6">
        <v>412</v>
      </c>
      <c r="O6">
        <v>33</v>
      </c>
      <c r="P6">
        <v>281</v>
      </c>
      <c r="Q6">
        <v>98</v>
      </c>
      <c r="R6">
        <v>0</v>
      </c>
      <c r="S6">
        <v>0</v>
      </c>
      <c r="T6">
        <v>0</v>
      </c>
      <c r="U6">
        <v>0</v>
      </c>
      <c r="V6">
        <v>0</v>
      </c>
    </row>
    <row r="7" spans="1:22">
      <c r="A7" t="str">
        <f>"140505"</f>
        <v>140505</v>
      </c>
      <c r="B7" t="s">
        <v>28</v>
      </c>
      <c r="C7" t="s">
        <v>24</v>
      </c>
      <c r="D7">
        <v>11635</v>
      </c>
      <c r="E7">
        <v>9147</v>
      </c>
      <c r="F7">
        <v>8943</v>
      </c>
      <c r="G7">
        <v>204</v>
      </c>
      <c r="H7">
        <v>204</v>
      </c>
      <c r="I7">
        <v>197</v>
      </c>
      <c r="J7">
        <v>1</v>
      </c>
      <c r="K7">
        <v>6</v>
      </c>
      <c r="L7">
        <v>0</v>
      </c>
      <c r="M7">
        <v>56</v>
      </c>
      <c r="N7">
        <v>56</v>
      </c>
      <c r="O7">
        <v>6</v>
      </c>
      <c r="P7">
        <v>44</v>
      </c>
      <c r="Q7">
        <v>6</v>
      </c>
      <c r="R7">
        <v>0</v>
      </c>
      <c r="S7">
        <v>0</v>
      </c>
      <c r="T7">
        <v>0</v>
      </c>
      <c r="U7">
        <v>0</v>
      </c>
      <c r="V7">
        <v>0</v>
      </c>
    </row>
    <row r="8" spans="1:22">
      <c r="A8" t="str">
        <f>"140506"</f>
        <v>140506</v>
      </c>
      <c r="B8" t="s">
        <v>29</v>
      </c>
      <c r="C8" t="s">
        <v>24</v>
      </c>
      <c r="D8">
        <v>8272</v>
      </c>
      <c r="E8">
        <v>6432</v>
      </c>
      <c r="F8">
        <v>6029</v>
      </c>
      <c r="G8">
        <v>403</v>
      </c>
      <c r="H8">
        <v>403</v>
      </c>
      <c r="I8">
        <v>386</v>
      </c>
      <c r="J8">
        <v>10</v>
      </c>
      <c r="K8">
        <v>7</v>
      </c>
      <c r="L8">
        <v>0</v>
      </c>
      <c r="M8">
        <v>54</v>
      </c>
      <c r="N8">
        <v>54</v>
      </c>
      <c r="O8">
        <v>5</v>
      </c>
      <c r="P8">
        <v>42</v>
      </c>
      <c r="Q8">
        <v>7</v>
      </c>
      <c r="R8">
        <v>0</v>
      </c>
      <c r="S8">
        <v>0</v>
      </c>
      <c r="T8">
        <v>0</v>
      </c>
      <c r="U8">
        <v>0</v>
      </c>
      <c r="V8">
        <v>0</v>
      </c>
    </row>
    <row r="9" spans="1:22">
      <c r="A9" t="s">
        <v>30</v>
      </c>
      <c r="D9">
        <v>109720</v>
      </c>
      <c r="E9">
        <v>86368</v>
      </c>
      <c r="F9">
        <v>83443</v>
      </c>
      <c r="G9">
        <v>2925</v>
      </c>
      <c r="H9">
        <v>2922</v>
      </c>
      <c r="I9">
        <v>2695</v>
      </c>
      <c r="J9">
        <v>0</v>
      </c>
      <c r="K9">
        <v>227</v>
      </c>
      <c r="L9">
        <v>4</v>
      </c>
      <c r="M9">
        <v>1193</v>
      </c>
      <c r="N9">
        <v>1193</v>
      </c>
      <c r="O9">
        <v>99</v>
      </c>
      <c r="P9">
        <v>867</v>
      </c>
      <c r="Q9">
        <v>227</v>
      </c>
      <c r="R9">
        <v>0</v>
      </c>
      <c r="S9">
        <v>0</v>
      </c>
      <c r="T9">
        <v>0</v>
      </c>
      <c r="U9">
        <v>0</v>
      </c>
      <c r="V9">
        <v>1</v>
      </c>
    </row>
    <row r="10" spans="1:22">
      <c r="A10" t="str">
        <f>"140801"</f>
        <v>140801</v>
      </c>
      <c r="B10" t="s">
        <v>31</v>
      </c>
      <c r="C10" t="s">
        <v>32</v>
      </c>
      <c r="D10">
        <v>51370</v>
      </c>
      <c r="E10">
        <v>40957</v>
      </c>
      <c r="F10">
        <v>40625</v>
      </c>
      <c r="G10">
        <v>332</v>
      </c>
      <c r="H10">
        <v>332</v>
      </c>
      <c r="I10">
        <v>262</v>
      </c>
      <c r="J10">
        <v>0</v>
      </c>
      <c r="K10">
        <v>70</v>
      </c>
      <c r="L10">
        <v>0</v>
      </c>
      <c r="M10">
        <v>708</v>
      </c>
      <c r="N10">
        <v>708</v>
      </c>
      <c r="O10">
        <v>50</v>
      </c>
      <c r="P10">
        <v>588</v>
      </c>
      <c r="Q10">
        <v>70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>
      <c r="A11" t="str">
        <f>"140802"</f>
        <v>140802</v>
      </c>
      <c r="B11" t="s">
        <v>33</v>
      </c>
      <c r="C11" t="s">
        <v>32</v>
      </c>
      <c r="D11">
        <v>17506</v>
      </c>
      <c r="E11">
        <v>13204</v>
      </c>
      <c r="F11">
        <v>12548</v>
      </c>
      <c r="G11">
        <v>656</v>
      </c>
      <c r="H11">
        <v>655</v>
      </c>
      <c r="I11">
        <v>620</v>
      </c>
      <c r="J11">
        <v>0</v>
      </c>
      <c r="K11">
        <v>35</v>
      </c>
      <c r="L11">
        <v>1</v>
      </c>
      <c r="M11">
        <v>139</v>
      </c>
      <c r="N11">
        <v>139</v>
      </c>
      <c r="O11">
        <v>12</v>
      </c>
      <c r="P11">
        <v>92</v>
      </c>
      <c r="Q11">
        <v>35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>
      <c r="A12" t="str">
        <f>"140803"</f>
        <v>140803</v>
      </c>
      <c r="B12" t="s">
        <v>34</v>
      </c>
      <c r="C12" t="s">
        <v>32</v>
      </c>
      <c r="D12">
        <v>13968</v>
      </c>
      <c r="E12">
        <v>10936</v>
      </c>
      <c r="F12">
        <v>10150</v>
      </c>
      <c r="G12">
        <v>786</v>
      </c>
      <c r="H12">
        <v>786</v>
      </c>
      <c r="I12">
        <v>749</v>
      </c>
      <c r="J12">
        <v>0</v>
      </c>
      <c r="K12">
        <v>37</v>
      </c>
      <c r="L12">
        <v>0</v>
      </c>
      <c r="M12">
        <v>118</v>
      </c>
      <c r="N12">
        <v>118</v>
      </c>
      <c r="O12">
        <v>14</v>
      </c>
      <c r="P12">
        <v>67</v>
      </c>
      <c r="Q12">
        <v>37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>
      <c r="A13" t="str">
        <f>"140804"</f>
        <v>140804</v>
      </c>
      <c r="B13" t="s">
        <v>35</v>
      </c>
      <c r="C13" t="s">
        <v>32</v>
      </c>
      <c r="D13">
        <v>14198</v>
      </c>
      <c r="E13">
        <v>11268</v>
      </c>
      <c r="F13">
        <v>10560</v>
      </c>
      <c r="G13">
        <v>708</v>
      </c>
      <c r="H13">
        <v>708</v>
      </c>
      <c r="I13">
        <v>636</v>
      </c>
      <c r="J13">
        <v>0</v>
      </c>
      <c r="K13">
        <v>72</v>
      </c>
      <c r="L13">
        <v>0</v>
      </c>
      <c r="M13">
        <v>149</v>
      </c>
      <c r="N13">
        <v>149</v>
      </c>
      <c r="O13">
        <v>13</v>
      </c>
      <c r="P13">
        <v>64</v>
      </c>
      <c r="Q13">
        <v>72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>
      <c r="A14" t="str">
        <f>"140805"</f>
        <v>140805</v>
      </c>
      <c r="B14" t="s">
        <v>36</v>
      </c>
      <c r="C14" t="s">
        <v>32</v>
      </c>
      <c r="D14">
        <v>12678</v>
      </c>
      <c r="E14">
        <v>10003</v>
      </c>
      <c r="F14">
        <v>9560</v>
      </c>
      <c r="G14">
        <v>443</v>
      </c>
      <c r="H14">
        <v>441</v>
      </c>
      <c r="I14">
        <v>428</v>
      </c>
      <c r="J14">
        <v>0</v>
      </c>
      <c r="K14">
        <v>13</v>
      </c>
      <c r="L14">
        <v>3</v>
      </c>
      <c r="M14">
        <v>79</v>
      </c>
      <c r="N14">
        <v>79</v>
      </c>
      <c r="O14">
        <v>10</v>
      </c>
      <c r="P14">
        <v>56</v>
      </c>
      <c r="Q14">
        <v>13</v>
      </c>
      <c r="R14">
        <v>0</v>
      </c>
      <c r="S14">
        <v>0</v>
      </c>
      <c r="T14">
        <v>0</v>
      </c>
      <c r="U14">
        <v>0</v>
      </c>
      <c r="V14">
        <v>1</v>
      </c>
    </row>
    <row r="15" spans="1:22">
      <c r="A15" t="s">
        <v>37</v>
      </c>
      <c r="D15">
        <v>77674</v>
      </c>
      <c r="E15">
        <v>62958</v>
      </c>
      <c r="F15">
        <v>60745</v>
      </c>
      <c r="G15">
        <v>2213</v>
      </c>
      <c r="H15">
        <v>2212</v>
      </c>
      <c r="I15">
        <v>1972</v>
      </c>
      <c r="J15">
        <v>0</v>
      </c>
      <c r="K15">
        <v>240</v>
      </c>
      <c r="L15">
        <v>2</v>
      </c>
      <c r="M15">
        <v>1004</v>
      </c>
      <c r="N15">
        <v>1004</v>
      </c>
      <c r="O15">
        <v>84</v>
      </c>
      <c r="P15">
        <v>680</v>
      </c>
      <c r="Q15">
        <v>240</v>
      </c>
      <c r="R15">
        <v>0</v>
      </c>
      <c r="S15">
        <v>0</v>
      </c>
      <c r="T15">
        <v>0</v>
      </c>
      <c r="U15">
        <v>0</v>
      </c>
      <c r="V15">
        <v>1</v>
      </c>
    </row>
    <row r="16" spans="1:22">
      <c r="A16" t="str">
        <f>"141401"</f>
        <v>141401</v>
      </c>
      <c r="B16" t="s">
        <v>38</v>
      </c>
      <c r="C16" t="s">
        <v>39</v>
      </c>
      <c r="D16">
        <v>27371</v>
      </c>
      <c r="E16">
        <v>22052</v>
      </c>
      <c r="F16">
        <v>21820</v>
      </c>
      <c r="G16">
        <v>232</v>
      </c>
      <c r="H16">
        <v>231</v>
      </c>
      <c r="I16">
        <v>163</v>
      </c>
      <c r="J16">
        <v>0</v>
      </c>
      <c r="K16">
        <v>68</v>
      </c>
      <c r="L16">
        <v>1</v>
      </c>
      <c r="M16">
        <v>488</v>
      </c>
      <c r="N16">
        <v>488</v>
      </c>
      <c r="O16">
        <v>23</v>
      </c>
      <c r="P16">
        <v>397</v>
      </c>
      <c r="Q16">
        <v>68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>
      <c r="A17" t="str">
        <f>"141402"</f>
        <v>141402</v>
      </c>
      <c r="B17" t="s">
        <v>40</v>
      </c>
      <c r="C17" t="s">
        <v>39</v>
      </c>
      <c r="D17">
        <v>10000</v>
      </c>
      <c r="E17">
        <v>8131</v>
      </c>
      <c r="F17">
        <v>7227</v>
      </c>
      <c r="G17">
        <v>904</v>
      </c>
      <c r="H17">
        <v>904</v>
      </c>
      <c r="I17">
        <v>841</v>
      </c>
      <c r="J17">
        <v>0</v>
      </c>
      <c r="K17">
        <v>63</v>
      </c>
      <c r="L17">
        <v>0</v>
      </c>
      <c r="M17">
        <v>142</v>
      </c>
      <c r="N17">
        <v>142</v>
      </c>
      <c r="O17">
        <v>8</v>
      </c>
      <c r="P17">
        <v>71</v>
      </c>
      <c r="Q17">
        <v>63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>
      <c r="A18" t="str">
        <f>"141403"</f>
        <v>141403</v>
      </c>
      <c r="B18" t="s">
        <v>41</v>
      </c>
      <c r="C18" t="s">
        <v>39</v>
      </c>
      <c r="D18">
        <v>5542</v>
      </c>
      <c r="E18">
        <v>4535</v>
      </c>
      <c r="F18">
        <v>4137</v>
      </c>
      <c r="G18">
        <v>398</v>
      </c>
      <c r="H18">
        <v>399</v>
      </c>
      <c r="I18">
        <v>366</v>
      </c>
      <c r="J18">
        <v>0</v>
      </c>
      <c r="K18">
        <v>33</v>
      </c>
      <c r="L18">
        <v>0</v>
      </c>
      <c r="M18">
        <v>83</v>
      </c>
      <c r="N18">
        <v>83</v>
      </c>
      <c r="O18">
        <v>3</v>
      </c>
      <c r="P18">
        <v>47</v>
      </c>
      <c r="Q18">
        <v>33</v>
      </c>
      <c r="R18">
        <v>0</v>
      </c>
      <c r="S18">
        <v>0</v>
      </c>
      <c r="T18">
        <v>0</v>
      </c>
      <c r="U18">
        <v>0</v>
      </c>
      <c r="V18">
        <v>1</v>
      </c>
    </row>
    <row r="19" spans="1:22">
      <c r="A19" t="str">
        <f>"141404"</f>
        <v>141404</v>
      </c>
      <c r="B19" t="s">
        <v>42</v>
      </c>
      <c r="C19" t="s">
        <v>39</v>
      </c>
      <c r="D19">
        <v>19607</v>
      </c>
      <c r="E19">
        <v>15815</v>
      </c>
      <c r="F19">
        <v>15597</v>
      </c>
      <c r="G19">
        <v>218</v>
      </c>
      <c r="H19">
        <v>218</v>
      </c>
      <c r="I19">
        <v>178</v>
      </c>
      <c r="J19">
        <v>0</v>
      </c>
      <c r="K19">
        <v>40</v>
      </c>
      <c r="L19">
        <v>0</v>
      </c>
      <c r="M19">
        <v>163</v>
      </c>
      <c r="N19">
        <v>163</v>
      </c>
      <c r="O19">
        <v>35</v>
      </c>
      <c r="P19">
        <v>88</v>
      </c>
      <c r="Q19">
        <v>40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>
      <c r="A20" t="str">
        <f>"141405"</f>
        <v>141405</v>
      </c>
      <c r="B20" t="s">
        <v>43</v>
      </c>
      <c r="C20" t="s">
        <v>39</v>
      </c>
      <c r="D20">
        <v>8921</v>
      </c>
      <c r="E20">
        <v>7301</v>
      </c>
      <c r="F20">
        <v>7069</v>
      </c>
      <c r="G20">
        <v>232</v>
      </c>
      <c r="H20">
        <v>231</v>
      </c>
      <c r="I20">
        <v>208</v>
      </c>
      <c r="J20">
        <v>0</v>
      </c>
      <c r="K20">
        <v>23</v>
      </c>
      <c r="L20">
        <v>1</v>
      </c>
      <c r="M20">
        <v>80</v>
      </c>
      <c r="N20">
        <v>80</v>
      </c>
      <c r="O20">
        <v>7</v>
      </c>
      <c r="P20">
        <v>50</v>
      </c>
      <c r="Q20">
        <v>23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>
      <c r="A21" t="str">
        <f>"141406"</f>
        <v>141406</v>
      </c>
      <c r="B21" t="s">
        <v>44</v>
      </c>
      <c r="C21" t="s">
        <v>39</v>
      </c>
      <c r="D21">
        <v>6233</v>
      </c>
      <c r="E21">
        <v>5124</v>
      </c>
      <c r="F21">
        <v>4895</v>
      </c>
      <c r="G21">
        <v>229</v>
      </c>
      <c r="H21">
        <v>229</v>
      </c>
      <c r="I21">
        <v>216</v>
      </c>
      <c r="J21">
        <v>0</v>
      </c>
      <c r="K21">
        <v>13</v>
      </c>
      <c r="L21">
        <v>0</v>
      </c>
      <c r="M21">
        <v>48</v>
      </c>
      <c r="N21">
        <v>48</v>
      </c>
      <c r="O21">
        <v>8</v>
      </c>
      <c r="P21">
        <v>27</v>
      </c>
      <c r="Q21">
        <v>13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>
      <c r="A22" t="s">
        <v>45</v>
      </c>
      <c r="D22">
        <v>119692</v>
      </c>
      <c r="E22">
        <v>95883</v>
      </c>
      <c r="F22">
        <v>94244</v>
      </c>
      <c r="G22">
        <v>1639</v>
      </c>
      <c r="H22">
        <v>1634</v>
      </c>
      <c r="I22">
        <v>1506</v>
      </c>
      <c r="J22">
        <v>5</v>
      </c>
      <c r="K22">
        <v>123</v>
      </c>
      <c r="L22">
        <v>5</v>
      </c>
      <c r="M22">
        <v>940</v>
      </c>
      <c r="N22">
        <v>940</v>
      </c>
      <c r="O22">
        <v>120</v>
      </c>
      <c r="P22">
        <v>697</v>
      </c>
      <c r="Q22">
        <v>123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>
      <c r="A23" t="str">
        <f>"141701"</f>
        <v>141701</v>
      </c>
      <c r="B23" t="s">
        <v>46</v>
      </c>
      <c r="C23" t="s">
        <v>47</v>
      </c>
      <c r="D23">
        <v>19258</v>
      </c>
      <c r="E23">
        <v>14912</v>
      </c>
      <c r="F23">
        <v>14663</v>
      </c>
      <c r="G23">
        <v>249</v>
      </c>
      <c r="H23">
        <v>247</v>
      </c>
      <c r="I23">
        <v>241</v>
      </c>
      <c r="J23">
        <v>0</v>
      </c>
      <c r="K23">
        <v>6</v>
      </c>
      <c r="L23">
        <v>2</v>
      </c>
      <c r="M23">
        <v>137</v>
      </c>
      <c r="N23">
        <v>137</v>
      </c>
      <c r="O23">
        <v>18</v>
      </c>
      <c r="P23">
        <v>113</v>
      </c>
      <c r="Q23">
        <v>6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>
      <c r="A24" t="str">
        <f>"141702"</f>
        <v>141702</v>
      </c>
      <c r="B24" t="s">
        <v>48</v>
      </c>
      <c r="C24" t="s">
        <v>47</v>
      </c>
      <c r="D24">
        <v>43293</v>
      </c>
      <c r="E24">
        <v>35146</v>
      </c>
      <c r="F24">
        <v>34598</v>
      </c>
      <c r="G24">
        <v>548</v>
      </c>
      <c r="H24">
        <v>546</v>
      </c>
      <c r="I24">
        <v>475</v>
      </c>
      <c r="J24">
        <v>0</v>
      </c>
      <c r="K24">
        <v>71</v>
      </c>
      <c r="L24">
        <v>2</v>
      </c>
      <c r="M24">
        <v>469</v>
      </c>
      <c r="N24">
        <v>469</v>
      </c>
      <c r="O24">
        <v>57</v>
      </c>
      <c r="P24">
        <v>341</v>
      </c>
      <c r="Q24">
        <v>71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>
      <c r="A25" t="str">
        <f>"141703"</f>
        <v>141703</v>
      </c>
      <c r="B25" t="s">
        <v>49</v>
      </c>
      <c r="C25" t="s">
        <v>47</v>
      </c>
      <c r="D25">
        <v>11545</v>
      </c>
      <c r="E25">
        <v>9255</v>
      </c>
      <c r="F25">
        <v>9106</v>
      </c>
      <c r="G25">
        <v>149</v>
      </c>
      <c r="H25">
        <v>149</v>
      </c>
      <c r="I25">
        <v>137</v>
      </c>
      <c r="J25">
        <v>0</v>
      </c>
      <c r="K25">
        <v>12</v>
      </c>
      <c r="L25">
        <v>0</v>
      </c>
      <c r="M25">
        <v>67</v>
      </c>
      <c r="N25">
        <v>67</v>
      </c>
      <c r="O25">
        <v>10</v>
      </c>
      <c r="P25">
        <v>45</v>
      </c>
      <c r="Q25">
        <v>12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>
      <c r="A26" t="str">
        <f>"141704"</f>
        <v>141704</v>
      </c>
      <c r="B26" t="s">
        <v>50</v>
      </c>
      <c r="C26" t="s">
        <v>47</v>
      </c>
      <c r="D26">
        <v>15503</v>
      </c>
      <c r="E26">
        <v>12726</v>
      </c>
      <c r="F26">
        <v>12621</v>
      </c>
      <c r="G26">
        <v>105</v>
      </c>
      <c r="H26">
        <v>105</v>
      </c>
      <c r="I26">
        <v>78</v>
      </c>
      <c r="J26">
        <v>0</v>
      </c>
      <c r="K26">
        <v>27</v>
      </c>
      <c r="L26">
        <v>0</v>
      </c>
      <c r="M26">
        <v>152</v>
      </c>
      <c r="N26">
        <v>152</v>
      </c>
      <c r="O26">
        <v>18</v>
      </c>
      <c r="P26">
        <v>107</v>
      </c>
      <c r="Q26">
        <v>27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>
      <c r="A27" t="str">
        <f>"141705"</f>
        <v>141705</v>
      </c>
      <c r="B27" t="s">
        <v>51</v>
      </c>
      <c r="C27" t="s">
        <v>47</v>
      </c>
      <c r="D27">
        <v>8158</v>
      </c>
      <c r="E27">
        <v>6533</v>
      </c>
      <c r="F27">
        <v>6472</v>
      </c>
      <c r="G27">
        <v>61</v>
      </c>
      <c r="H27">
        <v>60</v>
      </c>
      <c r="I27">
        <v>58</v>
      </c>
      <c r="J27">
        <v>2</v>
      </c>
      <c r="K27">
        <v>0</v>
      </c>
      <c r="L27">
        <v>1</v>
      </c>
      <c r="M27">
        <v>20</v>
      </c>
      <c r="N27">
        <v>20</v>
      </c>
      <c r="O27">
        <v>5</v>
      </c>
      <c r="P27">
        <v>15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>
      <c r="A28" t="str">
        <f>"141706"</f>
        <v>141706</v>
      </c>
      <c r="B28" t="s">
        <v>52</v>
      </c>
      <c r="C28" t="s">
        <v>47</v>
      </c>
      <c r="D28">
        <v>3610</v>
      </c>
      <c r="E28">
        <v>2878</v>
      </c>
      <c r="F28">
        <v>2862</v>
      </c>
      <c r="G28">
        <v>16</v>
      </c>
      <c r="H28">
        <v>16</v>
      </c>
      <c r="I28">
        <v>16</v>
      </c>
      <c r="J28">
        <v>0</v>
      </c>
      <c r="K28">
        <v>0</v>
      </c>
      <c r="L28">
        <v>0</v>
      </c>
      <c r="M28">
        <v>9</v>
      </c>
      <c r="N28">
        <v>9</v>
      </c>
      <c r="O28">
        <v>0</v>
      </c>
      <c r="P28">
        <v>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>
      <c r="A29" t="str">
        <f>"141707"</f>
        <v>141707</v>
      </c>
      <c r="B29" t="s">
        <v>53</v>
      </c>
      <c r="C29" t="s">
        <v>47</v>
      </c>
      <c r="D29">
        <v>6325</v>
      </c>
      <c r="E29">
        <v>5140</v>
      </c>
      <c r="F29">
        <v>5089</v>
      </c>
      <c r="G29">
        <v>51</v>
      </c>
      <c r="H29">
        <v>51</v>
      </c>
      <c r="I29">
        <v>47</v>
      </c>
      <c r="J29">
        <v>3</v>
      </c>
      <c r="K29">
        <v>1</v>
      </c>
      <c r="L29">
        <v>0</v>
      </c>
      <c r="M29">
        <v>32</v>
      </c>
      <c r="N29">
        <v>32</v>
      </c>
      <c r="O29">
        <v>5</v>
      </c>
      <c r="P29">
        <v>26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>
      <c r="A30" t="str">
        <f>"141708"</f>
        <v>141708</v>
      </c>
      <c r="B30" t="s">
        <v>54</v>
      </c>
      <c r="C30" t="s">
        <v>47</v>
      </c>
      <c r="D30">
        <v>12000</v>
      </c>
      <c r="E30">
        <v>9293</v>
      </c>
      <c r="F30">
        <v>8833</v>
      </c>
      <c r="G30">
        <v>460</v>
      </c>
      <c r="H30">
        <v>460</v>
      </c>
      <c r="I30">
        <v>454</v>
      </c>
      <c r="J30">
        <v>0</v>
      </c>
      <c r="K30">
        <v>6</v>
      </c>
      <c r="L30">
        <v>0</v>
      </c>
      <c r="M30">
        <v>54</v>
      </c>
      <c r="N30">
        <v>54</v>
      </c>
      <c r="O30">
        <v>7</v>
      </c>
      <c r="P30">
        <v>41</v>
      </c>
      <c r="Q30">
        <v>6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>
      <c r="A31" t="s">
        <v>55</v>
      </c>
      <c r="D31">
        <v>168360</v>
      </c>
      <c r="E31">
        <v>130273</v>
      </c>
      <c r="F31">
        <v>126956</v>
      </c>
      <c r="G31">
        <v>3317</v>
      </c>
      <c r="H31">
        <v>3299</v>
      </c>
      <c r="I31">
        <v>3108</v>
      </c>
      <c r="J31">
        <v>0</v>
      </c>
      <c r="K31">
        <v>191</v>
      </c>
      <c r="L31">
        <v>18</v>
      </c>
      <c r="M31">
        <v>1413</v>
      </c>
      <c r="N31">
        <v>1413</v>
      </c>
      <c r="O31">
        <v>247</v>
      </c>
      <c r="P31">
        <v>975</v>
      </c>
      <c r="Q31">
        <v>191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>
      <c r="A32" t="str">
        <f>"141801"</f>
        <v>141801</v>
      </c>
      <c r="B32" t="s">
        <v>56</v>
      </c>
      <c r="C32" t="s">
        <v>57</v>
      </c>
      <c r="D32">
        <v>25669</v>
      </c>
      <c r="E32">
        <v>20549</v>
      </c>
      <c r="F32">
        <v>20184</v>
      </c>
      <c r="G32">
        <v>365</v>
      </c>
      <c r="H32">
        <v>365</v>
      </c>
      <c r="I32">
        <v>313</v>
      </c>
      <c r="J32">
        <v>0</v>
      </c>
      <c r="K32">
        <v>52</v>
      </c>
      <c r="L32">
        <v>0</v>
      </c>
      <c r="M32">
        <v>241</v>
      </c>
      <c r="N32">
        <v>241</v>
      </c>
      <c r="O32">
        <v>66</v>
      </c>
      <c r="P32">
        <v>123</v>
      </c>
      <c r="Q32">
        <v>52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>
      <c r="A33" t="str">
        <f>"141802"</f>
        <v>141802</v>
      </c>
      <c r="B33" t="s">
        <v>58</v>
      </c>
      <c r="C33" t="s">
        <v>57</v>
      </c>
      <c r="D33">
        <v>23976</v>
      </c>
      <c r="E33">
        <v>19472</v>
      </c>
      <c r="F33">
        <v>18916</v>
      </c>
      <c r="G33">
        <v>556</v>
      </c>
      <c r="H33">
        <v>550</v>
      </c>
      <c r="I33">
        <v>496</v>
      </c>
      <c r="J33">
        <v>0</v>
      </c>
      <c r="K33">
        <v>54</v>
      </c>
      <c r="L33">
        <v>6</v>
      </c>
      <c r="M33">
        <v>281</v>
      </c>
      <c r="N33">
        <v>281</v>
      </c>
      <c r="O33">
        <v>84</v>
      </c>
      <c r="P33">
        <v>143</v>
      </c>
      <c r="Q33">
        <v>54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>
      <c r="A34" t="str">
        <f>"141803"</f>
        <v>141803</v>
      </c>
      <c r="B34" t="s">
        <v>59</v>
      </c>
      <c r="C34" t="s">
        <v>57</v>
      </c>
      <c r="D34">
        <v>23208</v>
      </c>
      <c r="E34">
        <v>16925</v>
      </c>
      <c r="F34">
        <v>16325</v>
      </c>
      <c r="G34">
        <v>600</v>
      </c>
      <c r="H34">
        <v>596</v>
      </c>
      <c r="I34">
        <v>584</v>
      </c>
      <c r="J34">
        <v>0</v>
      </c>
      <c r="K34">
        <v>12</v>
      </c>
      <c r="L34">
        <v>4</v>
      </c>
      <c r="M34">
        <v>156</v>
      </c>
      <c r="N34">
        <v>156</v>
      </c>
      <c r="O34">
        <v>10</v>
      </c>
      <c r="P34">
        <v>134</v>
      </c>
      <c r="Q34">
        <v>12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>
      <c r="A35" t="str">
        <f>"141804"</f>
        <v>141804</v>
      </c>
      <c r="B35" t="s">
        <v>60</v>
      </c>
      <c r="C35" t="s">
        <v>57</v>
      </c>
      <c r="D35">
        <v>74110</v>
      </c>
      <c r="E35">
        <v>56437</v>
      </c>
      <c r="F35">
        <v>55299</v>
      </c>
      <c r="G35">
        <v>1138</v>
      </c>
      <c r="H35">
        <v>1130</v>
      </c>
      <c r="I35">
        <v>1092</v>
      </c>
      <c r="J35">
        <v>0</v>
      </c>
      <c r="K35">
        <v>38</v>
      </c>
      <c r="L35">
        <v>8</v>
      </c>
      <c r="M35">
        <v>586</v>
      </c>
      <c r="N35">
        <v>586</v>
      </c>
      <c r="O35">
        <v>75</v>
      </c>
      <c r="P35">
        <v>473</v>
      </c>
      <c r="Q35">
        <v>38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>
      <c r="A36" t="str">
        <f>"141805"</f>
        <v>141805</v>
      </c>
      <c r="B36" t="s">
        <v>61</v>
      </c>
      <c r="C36" t="s">
        <v>57</v>
      </c>
      <c r="D36">
        <v>10307</v>
      </c>
      <c r="E36">
        <v>8036</v>
      </c>
      <c r="F36">
        <v>7705</v>
      </c>
      <c r="G36">
        <v>331</v>
      </c>
      <c r="H36">
        <v>331</v>
      </c>
      <c r="I36">
        <v>321</v>
      </c>
      <c r="J36">
        <v>0</v>
      </c>
      <c r="K36">
        <v>10</v>
      </c>
      <c r="L36">
        <v>0</v>
      </c>
      <c r="M36">
        <v>47</v>
      </c>
      <c r="N36">
        <v>47</v>
      </c>
      <c r="O36">
        <v>4</v>
      </c>
      <c r="P36">
        <v>33</v>
      </c>
      <c r="Q36">
        <v>10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>
      <c r="A37" t="str">
        <f>"141806"</f>
        <v>141806</v>
      </c>
      <c r="B37" t="s">
        <v>62</v>
      </c>
      <c r="C37" t="s">
        <v>57</v>
      </c>
      <c r="D37">
        <v>11090</v>
      </c>
      <c r="E37">
        <v>8854</v>
      </c>
      <c r="F37">
        <v>8527</v>
      </c>
      <c r="G37">
        <v>327</v>
      </c>
      <c r="H37">
        <v>327</v>
      </c>
      <c r="I37">
        <v>302</v>
      </c>
      <c r="J37">
        <v>0</v>
      </c>
      <c r="K37">
        <v>25</v>
      </c>
      <c r="L37">
        <v>0</v>
      </c>
      <c r="M37">
        <v>102</v>
      </c>
      <c r="N37">
        <v>102</v>
      </c>
      <c r="O37">
        <v>8</v>
      </c>
      <c r="P37">
        <v>69</v>
      </c>
      <c r="Q37">
        <v>25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>
      <c r="A38" t="s">
        <v>63</v>
      </c>
      <c r="D38">
        <v>154661</v>
      </c>
      <c r="E38">
        <v>123447</v>
      </c>
      <c r="F38">
        <v>120635</v>
      </c>
      <c r="G38">
        <v>2812</v>
      </c>
      <c r="H38">
        <v>2797</v>
      </c>
      <c r="I38">
        <v>2662</v>
      </c>
      <c r="J38">
        <v>0</v>
      </c>
      <c r="K38">
        <v>135</v>
      </c>
      <c r="L38">
        <v>16</v>
      </c>
      <c r="M38">
        <v>1582</v>
      </c>
      <c r="N38">
        <v>1582</v>
      </c>
      <c r="O38">
        <v>179</v>
      </c>
      <c r="P38">
        <v>1268</v>
      </c>
      <c r="Q38">
        <v>135</v>
      </c>
      <c r="R38">
        <v>0</v>
      </c>
      <c r="S38">
        <v>0</v>
      </c>
      <c r="T38">
        <v>0</v>
      </c>
      <c r="U38">
        <v>0</v>
      </c>
      <c r="V38">
        <v>1</v>
      </c>
    </row>
    <row r="39" spans="1:22">
      <c r="A39" t="str">
        <f>"142101"</f>
        <v>142101</v>
      </c>
      <c r="B39" t="s">
        <v>64</v>
      </c>
      <c r="C39" t="s">
        <v>65</v>
      </c>
      <c r="D39">
        <v>22080</v>
      </c>
      <c r="E39">
        <v>18092</v>
      </c>
      <c r="F39">
        <v>17972</v>
      </c>
      <c r="G39">
        <v>120</v>
      </c>
      <c r="H39">
        <v>120</v>
      </c>
      <c r="I39">
        <v>114</v>
      </c>
      <c r="J39">
        <v>0</v>
      </c>
      <c r="K39">
        <v>6</v>
      </c>
      <c r="L39">
        <v>0</v>
      </c>
      <c r="M39">
        <v>236</v>
      </c>
      <c r="N39">
        <v>236</v>
      </c>
      <c r="O39">
        <v>19</v>
      </c>
      <c r="P39">
        <v>211</v>
      </c>
      <c r="Q39">
        <v>6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>
      <c r="A40" t="str">
        <f>"142102"</f>
        <v>142102</v>
      </c>
      <c r="B40" t="s">
        <v>66</v>
      </c>
      <c r="C40" t="s">
        <v>65</v>
      </c>
      <c r="D40">
        <v>57034</v>
      </c>
      <c r="E40">
        <v>45842</v>
      </c>
      <c r="F40">
        <v>45529</v>
      </c>
      <c r="G40">
        <v>313</v>
      </c>
      <c r="H40">
        <v>312</v>
      </c>
      <c r="I40">
        <v>273</v>
      </c>
      <c r="J40">
        <v>0</v>
      </c>
      <c r="K40">
        <v>39</v>
      </c>
      <c r="L40">
        <v>1</v>
      </c>
      <c r="M40">
        <v>611</v>
      </c>
      <c r="N40">
        <v>611</v>
      </c>
      <c r="O40">
        <v>67</v>
      </c>
      <c r="P40">
        <v>505</v>
      </c>
      <c r="Q40">
        <v>39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>
      <c r="A41" t="str">
        <f>"142103"</f>
        <v>142103</v>
      </c>
      <c r="B41" t="s">
        <v>67</v>
      </c>
      <c r="C41" t="s">
        <v>65</v>
      </c>
      <c r="D41">
        <v>24661</v>
      </c>
      <c r="E41">
        <v>19615</v>
      </c>
      <c r="F41">
        <v>18975</v>
      </c>
      <c r="G41">
        <v>640</v>
      </c>
      <c r="H41">
        <v>639</v>
      </c>
      <c r="I41">
        <v>594</v>
      </c>
      <c r="J41">
        <v>0</v>
      </c>
      <c r="K41">
        <v>45</v>
      </c>
      <c r="L41">
        <v>2</v>
      </c>
      <c r="M41">
        <v>257</v>
      </c>
      <c r="N41">
        <v>257</v>
      </c>
      <c r="O41">
        <v>52</v>
      </c>
      <c r="P41">
        <v>160</v>
      </c>
      <c r="Q41">
        <v>45</v>
      </c>
      <c r="R41">
        <v>0</v>
      </c>
      <c r="S41">
        <v>0</v>
      </c>
      <c r="T41">
        <v>0</v>
      </c>
      <c r="U41">
        <v>0</v>
      </c>
      <c r="V41">
        <v>1</v>
      </c>
    </row>
    <row r="42" spans="1:22">
      <c r="A42" t="str">
        <f>"142104"</f>
        <v>142104</v>
      </c>
      <c r="B42" t="s">
        <v>68</v>
      </c>
      <c r="C42" t="s">
        <v>65</v>
      </c>
      <c r="D42">
        <v>17032</v>
      </c>
      <c r="E42">
        <v>13330</v>
      </c>
      <c r="F42">
        <v>12979</v>
      </c>
      <c r="G42">
        <v>351</v>
      </c>
      <c r="H42">
        <v>344</v>
      </c>
      <c r="I42">
        <v>339</v>
      </c>
      <c r="J42">
        <v>0</v>
      </c>
      <c r="K42">
        <v>5</v>
      </c>
      <c r="L42">
        <v>7</v>
      </c>
      <c r="M42">
        <v>159</v>
      </c>
      <c r="N42">
        <v>159</v>
      </c>
      <c r="O42">
        <v>19</v>
      </c>
      <c r="P42">
        <v>135</v>
      </c>
      <c r="Q42">
        <v>5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>
      <c r="A43" t="str">
        <f>"142105"</f>
        <v>142105</v>
      </c>
      <c r="B43" t="s">
        <v>69</v>
      </c>
      <c r="C43" t="s">
        <v>65</v>
      </c>
      <c r="D43">
        <v>12909</v>
      </c>
      <c r="E43">
        <v>9986</v>
      </c>
      <c r="F43">
        <v>9087</v>
      </c>
      <c r="G43">
        <v>899</v>
      </c>
      <c r="H43">
        <v>894</v>
      </c>
      <c r="I43">
        <v>872</v>
      </c>
      <c r="J43">
        <v>0</v>
      </c>
      <c r="K43">
        <v>22</v>
      </c>
      <c r="L43">
        <v>5</v>
      </c>
      <c r="M43">
        <v>89</v>
      </c>
      <c r="N43">
        <v>89</v>
      </c>
      <c r="O43">
        <v>6</v>
      </c>
      <c r="P43">
        <v>61</v>
      </c>
      <c r="Q43">
        <v>22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>
      <c r="A44" t="str">
        <f>"142106"</f>
        <v>142106</v>
      </c>
      <c r="B44" t="s">
        <v>70</v>
      </c>
      <c r="C44" t="s">
        <v>65</v>
      </c>
      <c r="D44">
        <v>20945</v>
      </c>
      <c r="E44">
        <v>16582</v>
      </c>
      <c r="F44">
        <v>16093</v>
      </c>
      <c r="G44">
        <v>489</v>
      </c>
      <c r="H44">
        <v>488</v>
      </c>
      <c r="I44">
        <v>470</v>
      </c>
      <c r="J44">
        <v>0</v>
      </c>
      <c r="K44">
        <v>18</v>
      </c>
      <c r="L44">
        <v>1</v>
      </c>
      <c r="M44">
        <v>230</v>
      </c>
      <c r="N44">
        <v>230</v>
      </c>
      <c r="O44">
        <v>16</v>
      </c>
      <c r="P44">
        <v>196</v>
      </c>
      <c r="Q44">
        <v>18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>
      <c r="A45" t="s">
        <v>71</v>
      </c>
      <c r="D45">
        <v>109211</v>
      </c>
      <c r="E45">
        <v>86557</v>
      </c>
      <c r="F45">
        <v>84121</v>
      </c>
      <c r="G45">
        <v>2436</v>
      </c>
      <c r="H45">
        <v>2425</v>
      </c>
      <c r="I45">
        <v>2273</v>
      </c>
      <c r="J45">
        <v>0</v>
      </c>
      <c r="K45">
        <v>152</v>
      </c>
      <c r="L45">
        <v>11</v>
      </c>
      <c r="M45">
        <v>994</v>
      </c>
      <c r="N45">
        <v>994</v>
      </c>
      <c r="O45">
        <v>177</v>
      </c>
      <c r="P45">
        <v>665</v>
      </c>
      <c r="Q45">
        <v>152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>
      <c r="A46" t="str">
        <f>"143201"</f>
        <v>143201</v>
      </c>
      <c r="B46" t="s">
        <v>72</v>
      </c>
      <c r="C46" t="s">
        <v>73</v>
      </c>
      <c r="D46">
        <v>20778</v>
      </c>
      <c r="E46">
        <v>16736</v>
      </c>
      <c r="F46">
        <v>16468</v>
      </c>
      <c r="G46">
        <v>268</v>
      </c>
      <c r="H46">
        <v>268</v>
      </c>
      <c r="I46">
        <v>217</v>
      </c>
      <c r="J46">
        <v>0</v>
      </c>
      <c r="K46">
        <v>51</v>
      </c>
      <c r="L46">
        <v>0</v>
      </c>
      <c r="M46">
        <v>227</v>
      </c>
      <c r="N46">
        <v>227</v>
      </c>
      <c r="O46">
        <v>60</v>
      </c>
      <c r="P46">
        <v>116</v>
      </c>
      <c r="Q46">
        <v>51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>
      <c r="A47" t="str">
        <f>"143202"</f>
        <v>143202</v>
      </c>
      <c r="B47" t="s">
        <v>74</v>
      </c>
      <c r="C47" t="s">
        <v>73</v>
      </c>
      <c r="D47">
        <v>10188</v>
      </c>
      <c r="E47">
        <v>8176</v>
      </c>
      <c r="F47">
        <v>7812</v>
      </c>
      <c r="G47">
        <v>364</v>
      </c>
      <c r="H47">
        <v>359</v>
      </c>
      <c r="I47">
        <v>353</v>
      </c>
      <c r="J47">
        <v>0</v>
      </c>
      <c r="K47">
        <v>6</v>
      </c>
      <c r="L47">
        <v>5</v>
      </c>
      <c r="M47">
        <v>66</v>
      </c>
      <c r="N47">
        <v>66</v>
      </c>
      <c r="O47">
        <v>14</v>
      </c>
      <c r="P47">
        <v>46</v>
      </c>
      <c r="Q47">
        <v>6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>
      <c r="A48" t="str">
        <f>"143203"</f>
        <v>143203</v>
      </c>
      <c r="B48" t="s">
        <v>75</v>
      </c>
      <c r="C48" t="s">
        <v>73</v>
      </c>
      <c r="D48">
        <v>4330</v>
      </c>
      <c r="E48">
        <v>3530</v>
      </c>
      <c r="F48">
        <v>3359</v>
      </c>
      <c r="G48">
        <v>171</v>
      </c>
      <c r="H48">
        <v>169</v>
      </c>
      <c r="I48">
        <v>159</v>
      </c>
      <c r="J48">
        <v>0</v>
      </c>
      <c r="K48">
        <v>10</v>
      </c>
      <c r="L48">
        <v>2</v>
      </c>
      <c r="M48">
        <v>28</v>
      </c>
      <c r="N48">
        <v>28</v>
      </c>
      <c r="O48">
        <v>4</v>
      </c>
      <c r="P48">
        <v>14</v>
      </c>
      <c r="Q48">
        <v>10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>
      <c r="A49" t="str">
        <f>"143204"</f>
        <v>143204</v>
      </c>
      <c r="B49" t="s">
        <v>76</v>
      </c>
      <c r="C49" t="s">
        <v>73</v>
      </c>
      <c r="D49">
        <v>9655</v>
      </c>
      <c r="E49">
        <v>7681</v>
      </c>
      <c r="F49">
        <v>7429</v>
      </c>
      <c r="G49">
        <v>252</v>
      </c>
      <c r="H49">
        <v>252</v>
      </c>
      <c r="I49">
        <v>232</v>
      </c>
      <c r="J49">
        <v>0</v>
      </c>
      <c r="K49">
        <v>20</v>
      </c>
      <c r="L49">
        <v>0</v>
      </c>
      <c r="M49">
        <v>86</v>
      </c>
      <c r="N49">
        <v>86</v>
      </c>
      <c r="O49">
        <v>6</v>
      </c>
      <c r="P49">
        <v>60</v>
      </c>
      <c r="Q49">
        <v>20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>
      <c r="A50" t="str">
        <f>"143205"</f>
        <v>143205</v>
      </c>
      <c r="B50" t="s">
        <v>77</v>
      </c>
      <c r="C50" t="s">
        <v>73</v>
      </c>
      <c r="D50">
        <v>24592</v>
      </c>
      <c r="E50">
        <v>19175</v>
      </c>
      <c r="F50">
        <v>18449</v>
      </c>
      <c r="G50">
        <v>726</v>
      </c>
      <c r="H50">
        <v>722</v>
      </c>
      <c r="I50">
        <v>680</v>
      </c>
      <c r="J50">
        <v>0</v>
      </c>
      <c r="K50">
        <v>42</v>
      </c>
      <c r="L50">
        <v>4</v>
      </c>
      <c r="M50">
        <v>332</v>
      </c>
      <c r="N50">
        <v>332</v>
      </c>
      <c r="O50">
        <v>60</v>
      </c>
      <c r="P50">
        <v>230</v>
      </c>
      <c r="Q50">
        <v>42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>
      <c r="A51" t="str">
        <f>"143206"</f>
        <v>143206</v>
      </c>
      <c r="B51" t="s">
        <v>78</v>
      </c>
      <c r="C51" t="s">
        <v>73</v>
      </c>
      <c r="D51">
        <v>22386</v>
      </c>
      <c r="E51">
        <v>17763</v>
      </c>
      <c r="F51">
        <v>17507</v>
      </c>
      <c r="G51">
        <v>256</v>
      </c>
      <c r="H51">
        <v>256</v>
      </c>
      <c r="I51">
        <v>239</v>
      </c>
      <c r="J51">
        <v>0</v>
      </c>
      <c r="K51">
        <v>17</v>
      </c>
      <c r="L51">
        <v>0</v>
      </c>
      <c r="M51">
        <v>155</v>
      </c>
      <c r="N51">
        <v>155</v>
      </c>
      <c r="O51">
        <v>12</v>
      </c>
      <c r="P51">
        <v>126</v>
      </c>
      <c r="Q51">
        <v>17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>
      <c r="A52" t="str">
        <f>"143207"</f>
        <v>143207</v>
      </c>
      <c r="B52" t="s">
        <v>79</v>
      </c>
      <c r="C52" t="s">
        <v>73</v>
      </c>
      <c r="D52">
        <v>17282</v>
      </c>
      <c r="E52">
        <v>13496</v>
      </c>
      <c r="F52">
        <v>13097</v>
      </c>
      <c r="G52">
        <v>399</v>
      </c>
      <c r="H52">
        <v>399</v>
      </c>
      <c r="I52">
        <v>393</v>
      </c>
      <c r="J52">
        <v>0</v>
      </c>
      <c r="K52">
        <v>6</v>
      </c>
      <c r="L52">
        <v>0</v>
      </c>
      <c r="M52">
        <v>100</v>
      </c>
      <c r="N52">
        <v>100</v>
      </c>
      <c r="O52">
        <v>21</v>
      </c>
      <c r="P52">
        <v>73</v>
      </c>
      <c r="Q52">
        <v>6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>
      <c r="A53" t="s">
        <v>80</v>
      </c>
      <c r="D53">
        <v>228212</v>
      </c>
      <c r="E53">
        <v>177116</v>
      </c>
      <c r="F53">
        <v>174261</v>
      </c>
      <c r="G53">
        <v>2855</v>
      </c>
      <c r="H53">
        <v>2846</v>
      </c>
      <c r="I53">
        <v>2579</v>
      </c>
      <c r="J53">
        <v>10</v>
      </c>
      <c r="K53">
        <v>257</v>
      </c>
      <c r="L53">
        <v>9</v>
      </c>
      <c r="M53">
        <v>1538</v>
      </c>
      <c r="N53">
        <v>1538</v>
      </c>
      <c r="O53">
        <v>174</v>
      </c>
      <c r="P53">
        <v>1107</v>
      </c>
      <c r="Q53">
        <v>257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>
      <c r="A54" t="str">
        <f>"143401"</f>
        <v>143401</v>
      </c>
      <c r="B54" t="s">
        <v>81</v>
      </c>
      <c r="C54" t="s">
        <v>82</v>
      </c>
      <c r="D54">
        <v>21394</v>
      </c>
      <c r="E54">
        <v>16600</v>
      </c>
      <c r="F54">
        <v>16378</v>
      </c>
      <c r="G54">
        <v>222</v>
      </c>
      <c r="H54">
        <v>221</v>
      </c>
      <c r="I54">
        <v>205</v>
      </c>
      <c r="J54">
        <v>0</v>
      </c>
      <c r="K54">
        <v>16</v>
      </c>
      <c r="L54">
        <v>1</v>
      </c>
      <c r="M54">
        <v>134</v>
      </c>
      <c r="N54">
        <v>134</v>
      </c>
      <c r="O54">
        <v>14</v>
      </c>
      <c r="P54">
        <v>104</v>
      </c>
      <c r="Q54">
        <v>16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>
      <c r="A55" t="str">
        <f>"143402"</f>
        <v>143402</v>
      </c>
      <c r="B55" t="s">
        <v>83</v>
      </c>
      <c r="C55" t="s">
        <v>82</v>
      </c>
      <c r="D55">
        <v>29292</v>
      </c>
      <c r="E55">
        <v>22123</v>
      </c>
      <c r="F55">
        <v>21739</v>
      </c>
      <c r="G55">
        <v>384</v>
      </c>
      <c r="H55">
        <v>384</v>
      </c>
      <c r="I55">
        <v>362</v>
      </c>
      <c r="J55">
        <v>0</v>
      </c>
      <c r="K55">
        <v>22</v>
      </c>
      <c r="L55">
        <v>0</v>
      </c>
      <c r="M55">
        <v>183</v>
      </c>
      <c r="N55">
        <v>183</v>
      </c>
      <c r="O55">
        <v>17</v>
      </c>
      <c r="P55">
        <v>144</v>
      </c>
      <c r="Q55">
        <v>22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>
      <c r="A56" t="str">
        <f>"143403"</f>
        <v>143403</v>
      </c>
      <c r="B56" t="s">
        <v>84</v>
      </c>
      <c r="C56" t="s">
        <v>82</v>
      </c>
      <c r="D56">
        <v>31796</v>
      </c>
      <c r="E56">
        <v>23502</v>
      </c>
      <c r="F56">
        <v>23054</v>
      </c>
      <c r="G56">
        <v>448</v>
      </c>
      <c r="H56">
        <v>447</v>
      </c>
      <c r="I56">
        <v>436</v>
      </c>
      <c r="J56">
        <v>0</v>
      </c>
      <c r="K56">
        <v>11</v>
      </c>
      <c r="L56">
        <v>1</v>
      </c>
      <c r="M56">
        <v>178</v>
      </c>
      <c r="N56">
        <v>178</v>
      </c>
      <c r="O56">
        <v>9</v>
      </c>
      <c r="P56">
        <v>158</v>
      </c>
      <c r="Q56">
        <v>11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2">
      <c r="A57" t="str">
        <f>"143404"</f>
        <v>143404</v>
      </c>
      <c r="B57" t="s">
        <v>85</v>
      </c>
      <c r="C57" t="s">
        <v>82</v>
      </c>
      <c r="D57">
        <v>16872</v>
      </c>
      <c r="E57">
        <v>13616</v>
      </c>
      <c r="F57">
        <v>13429</v>
      </c>
      <c r="G57">
        <v>187</v>
      </c>
      <c r="H57">
        <v>186</v>
      </c>
      <c r="I57">
        <v>156</v>
      </c>
      <c r="J57">
        <v>1</v>
      </c>
      <c r="K57">
        <v>29</v>
      </c>
      <c r="L57">
        <v>1</v>
      </c>
      <c r="M57">
        <v>151</v>
      </c>
      <c r="N57">
        <v>151</v>
      </c>
      <c r="O57">
        <v>14</v>
      </c>
      <c r="P57">
        <v>108</v>
      </c>
      <c r="Q57">
        <v>29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>
      <c r="A58" t="str">
        <f>"143405"</f>
        <v>143405</v>
      </c>
      <c r="B58" t="s">
        <v>86</v>
      </c>
      <c r="C58" t="s">
        <v>82</v>
      </c>
      <c r="D58">
        <v>7818</v>
      </c>
      <c r="E58">
        <v>6055</v>
      </c>
      <c r="F58">
        <v>5956</v>
      </c>
      <c r="G58">
        <v>99</v>
      </c>
      <c r="H58">
        <v>98</v>
      </c>
      <c r="I58">
        <v>97</v>
      </c>
      <c r="J58">
        <v>1</v>
      </c>
      <c r="K58">
        <v>0</v>
      </c>
      <c r="L58">
        <v>1</v>
      </c>
      <c r="M58">
        <v>34</v>
      </c>
      <c r="N58">
        <v>34</v>
      </c>
      <c r="O58">
        <v>14</v>
      </c>
      <c r="P58">
        <v>20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>
      <c r="A59" t="str">
        <f>"143406"</f>
        <v>143406</v>
      </c>
      <c r="B59" t="s">
        <v>87</v>
      </c>
      <c r="C59" t="s">
        <v>82</v>
      </c>
      <c r="D59">
        <v>7702</v>
      </c>
      <c r="E59">
        <v>6223</v>
      </c>
      <c r="F59">
        <v>6029</v>
      </c>
      <c r="G59">
        <v>194</v>
      </c>
      <c r="H59">
        <v>194</v>
      </c>
      <c r="I59">
        <v>179</v>
      </c>
      <c r="J59">
        <v>0</v>
      </c>
      <c r="K59">
        <v>15</v>
      </c>
      <c r="L59">
        <v>0</v>
      </c>
      <c r="M59">
        <v>57</v>
      </c>
      <c r="N59">
        <v>57</v>
      </c>
      <c r="O59">
        <v>5</v>
      </c>
      <c r="P59">
        <v>37</v>
      </c>
      <c r="Q59">
        <v>15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>
      <c r="A60" t="str">
        <f>"143407"</f>
        <v>143407</v>
      </c>
      <c r="B60" t="s">
        <v>88</v>
      </c>
      <c r="C60" t="s">
        <v>82</v>
      </c>
      <c r="D60">
        <v>9591</v>
      </c>
      <c r="E60">
        <v>7428</v>
      </c>
      <c r="F60">
        <v>7264</v>
      </c>
      <c r="G60">
        <v>164</v>
      </c>
      <c r="H60">
        <v>163</v>
      </c>
      <c r="I60">
        <v>162</v>
      </c>
      <c r="J60">
        <v>0</v>
      </c>
      <c r="K60">
        <v>1</v>
      </c>
      <c r="L60">
        <v>1</v>
      </c>
      <c r="M60">
        <v>58</v>
      </c>
      <c r="N60">
        <v>58</v>
      </c>
      <c r="O60">
        <v>19</v>
      </c>
      <c r="P60">
        <v>38</v>
      </c>
      <c r="Q60">
        <v>1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>
      <c r="A61" t="str">
        <f>"143408"</f>
        <v>143408</v>
      </c>
      <c r="B61" t="s">
        <v>89</v>
      </c>
      <c r="C61" t="s">
        <v>82</v>
      </c>
      <c r="D61">
        <v>6174</v>
      </c>
      <c r="E61">
        <v>4824</v>
      </c>
      <c r="F61">
        <v>4751</v>
      </c>
      <c r="G61">
        <v>73</v>
      </c>
      <c r="H61">
        <v>73</v>
      </c>
      <c r="I61">
        <v>71</v>
      </c>
      <c r="J61">
        <v>0</v>
      </c>
      <c r="K61">
        <v>2</v>
      </c>
      <c r="L61">
        <v>0</v>
      </c>
      <c r="M61">
        <v>27</v>
      </c>
      <c r="N61">
        <v>27</v>
      </c>
      <c r="O61">
        <v>2</v>
      </c>
      <c r="P61">
        <v>23</v>
      </c>
      <c r="Q61">
        <v>2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>
      <c r="A62" t="str">
        <f>"143409"</f>
        <v>143409</v>
      </c>
      <c r="B62" t="s">
        <v>90</v>
      </c>
      <c r="C62" t="s">
        <v>82</v>
      </c>
      <c r="D62">
        <v>25014</v>
      </c>
      <c r="E62">
        <v>18955</v>
      </c>
      <c r="F62">
        <v>18497</v>
      </c>
      <c r="G62">
        <v>458</v>
      </c>
      <c r="H62">
        <v>457</v>
      </c>
      <c r="I62">
        <v>431</v>
      </c>
      <c r="J62">
        <v>0</v>
      </c>
      <c r="K62">
        <v>26</v>
      </c>
      <c r="L62">
        <v>1</v>
      </c>
      <c r="M62">
        <v>133</v>
      </c>
      <c r="N62">
        <v>133</v>
      </c>
      <c r="O62">
        <v>25</v>
      </c>
      <c r="P62">
        <v>82</v>
      </c>
      <c r="Q62">
        <v>26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>
      <c r="A63" t="str">
        <f>"143410"</f>
        <v>143410</v>
      </c>
      <c r="B63" t="s">
        <v>91</v>
      </c>
      <c r="C63" t="s">
        <v>82</v>
      </c>
      <c r="D63">
        <v>2874</v>
      </c>
      <c r="E63">
        <v>2371</v>
      </c>
      <c r="F63">
        <v>2249</v>
      </c>
      <c r="G63">
        <v>122</v>
      </c>
      <c r="H63">
        <v>122</v>
      </c>
      <c r="I63">
        <v>110</v>
      </c>
      <c r="J63">
        <v>0</v>
      </c>
      <c r="K63">
        <v>12</v>
      </c>
      <c r="L63">
        <v>0</v>
      </c>
      <c r="M63">
        <v>32</v>
      </c>
      <c r="N63">
        <v>32</v>
      </c>
      <c r="O63">
        <v>4</v>
      </c>
      <c r="P63">
        <v>16</v>
      </c>
      <c r="Q63">
        <v>12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>
      <c r="A64" t="str">
        <f>"143411"</f>
        <v>143411</v>
      </c>
      <c r="B64" t="s">
        <v>92</v>
      </c>
      <c r="C64" t="s">
        <v>82</v>
      </c>
      <c r="D64">
        <v>19692</v>
      </c>
      <c r="E64">
        <v>15430</v>
      </c>
      <c r="F64">
        <v>15290</v>
      </c>
      <c r="G64">
        <v>140</v>
      </c>
      <c r="H64">
        <v>140</v>
      </c>
      <c r="I64">
        <v>104</v>
      </c>
      <c r="J64">
        <v>8</v>
      </c>
      <c r="K64">
        <v>28</v>
      </c>
      <c r="L64">
        <v>0</v>
      </c>
      <c r="M64">
        <v>117</v>
      </c>
      <c r="N64">
        <v>117</v>
      </c>
      <c r="O64">
        <v>13</v>
      </c>
      <c r="P64">
        <v>76</v>
      </c>
      <c r="Q64">
        <v>28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>
      <c r="A65" t="str">
        <f>"143412"</f>
        <v>143412</v>
      </c>
      <c r="B65" t="s">
        <v>93</v>
      </c>
      <c r="C65" t="s">
        <v>82</v>
      </c>
      <c r="D65">
        <v>49993</v>
      </c>
      <c r="E65">
        <v>39989</v>
      </c>
      <c r="F65">
        <v>39625</v>
      </c>
      <c r="G65">
        <v>364</v>
      </c>
      <c r="H65">
        <v>361</v>
      </c>
      <c r="I65">
        <v>266</v>
      </c>
      <c r="J65">
        <v>0</v>
      </c>
      <c r="K65">
        <v>95</v>
      </c>
      <c r="L65">
        <v>3</v>
      </c>
      <c r="M65">
        <v>434</v>
      </c>
      <c r="N65">
        <v>434</v>
      </c>
      <c r="O65">
        <v>38</v>
      </c>
      <c r="P65">
        <v>301</v>
      </c>
      <c r="Q65">
        <v>95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>
      <c r="A66" t="s">
        <v>94</v>
      </c>
      <c r="D66">
        <v>1626430</v>
      </c>
      <c r="E66">
        <v>1329199</v>
      </c>
      <c r="F66">
        <v>1312411</v>
      </c>
      <c r="G66">
        <v>16788</v>
      </c>
      <c r="H66">
        <v>16576</v>
      </c>
      <c r="I66">
        <v>15622</v>
      </c>
      <c r="J66">
        <v>4</v>
      </c>
      <c r="K66">
        <v>950</v>
      </c>
      <c r="L66">
        <v>214</v>
      </c>
      <c r="M66">
        <v>23869</v>
      </c>
      <c r="N66">
        <v>23869</v>
      </c>
      <c r="O66">
        <v>2059</v>
      </c>
      <c r="P66">
        <v>20860</v>
      </c>
      <c r="Q66">
        <v>950</v>
      </c>
      <c r="R66">
        <v>0</v>
      </c>
      <c r="S66">
        <v>0</v>
      </c>
      <c r="T66">
        <v>0</v>
      </c>
      <c r="U66">
        <v>0</v>
      </c>
      <c r="V66">
        <v>2</v>
      </c>
    </row>
    <row r="67" spans="1:22">
      <c r="A67" t="str">
        <f>"146502"</f>
        <v>146502</v>
      </c>
      <c r="B67" t="s">
        <v>95</v>
      </c>
      <c r="C67" t="s">
        <v>96</v>
      </c>
      <c r="D67">
        <v>113439</v>
      </c>
      <c r="E67">
        <v>91078</v>
      </c>
      <c r="F67">
        <v>90152</v>
      </c>
      <c r="G67">
        <v>926</v>
      </c>
      <c r="H67">
        <v>920</v>
      </c>
      <c r="I67">
        <v>860</v>
      </c>
      <c r="J67">
        <v>0</v>
      </c>
      <c r="K67">
        <v>60</v>
      </c>
      <c r="L67">
        <v>6</v>
      </c>
      <c r="M67">
        <v>1521</v>
      </c>
      <c r="N67">
        <v>1521</v>
      </c>
      <c r="O67">
        <v>86</v>
      </c>
      <c r="P67">
        <v>1375</v>
      </c>
      <c r="Q67">
        <v>60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>
      <c r="A68" t="str">
        <f>"146503"</f>
        <v>146503</v>
      </c>
      <c r="B68" t="s">
        <v>97</v>
      </c>
      <c r="C68" t="s">
        <v>96</v>
      </c>
      <c r="D68">
        <v>105205</v>
      </c>
      <c r="E68">
        <v>76797</v>
      </c>
      <c r="F68">
        <v>75963</v>
      </c>
      <c r="G68">
        <v>834</v>
      </c>
      <c r="H68">
        <v>828</v>
      </c>
      <c r="I68">
        <v>803</v>
      </c>
      <c r="J68">
        <v>0</v>
      </c>
      <c r="K68">
        <v>25</v>
      </c>
      <c r="L68">
        <v>6</v>
      </c>
      <c r="M68">
        <v>874</v>
      </c>
      <c r="N68">
        <v>874</v>
      </c>
      <c r="O68">
        <v>56</v>
      </c>
      <c r="P68">
        <v>793</v>
      </c>
      <c r="Q68">
        <v>25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>
      <c r="A69" t="str">
        <f>"146504"</f>
        <v>146504</v>
      </c>
      <c r="B69" t="s">
        <v>98</v>
      </c>
      <c r="C69" t="s">
        <v>96</v>
      </c>
      <c r="D69">
        <v>124742</v>
      </c>
      <c r="E69">
        <v>104091</v>
      </c>
      <c r="F69">
        <v>103038</v>
      </c>
      <c r="G69">
        <v>1053</v>
      </c>
      <c r="H69">
        <v>1028</v>
      </c>
      <c r="I69">
        <v>960</v>
      </c>
      <c r="J69">
        <v>0</v>
      </c>
      <c r="K69">
        <v>68</v>
      </c>
      <c r="L69">
        <v>25</v>
      </c>
      <c r="M69">
        <v>2098</v>
      </c>
      <c r="N69">
        <v>2098</v>
      </c>
      <c r="O69">
        <v>204</v>
      </c>
      <c r="P69">
        <v>1826</v>
      </c>
      <c r="Q69">
        <v>68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>
      <c r="A70" t="str">
        <f>"146505"</f>
        <v>146505</v>
      </c>
      <c r="B70" t="s">
        <v>99</v>
      </c>
      <c r="C70" t="s">
        <v>96</v>
      </c>
      <c r="D70">
        <v>203565</v>
      </c>
      <c r="E70">
        <v>170838</v>
      </c>
      <c r="F70">
        <v>168461</v>
      </c>
      <c r="G70">
        <v>2377</v>
      </c>
      <c r="H70">
        <v>2347</v>
      </c>
      <c r="I70">
        <v>2244</v>
      </c>
      <c r="J70">
        <v>0</v>
      </c>
      <c r="K70">
        <v>103</v>
      </c>
      <c r="L70">
        <v>30</v>
      </c>
      <c r="M70">
        <v>3276</v>
      </c>
      <c r="N70">
        <v>3276</v>
      </c>
      <c r="O70">
        <v>258</v>
      </c>
      <c r="P70">
        <v>2915</v>
      </c>
      <c r="Q70">
        <v>103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>
      <c r="A71" t="str">
        <f>"146506"</f>
        <v>146506</v>
      </c>
      <c r="B71" t="s">
        <v>100</v>
      </c>
      <c r="C71" t="s">
        <v>96</v>
      </c>
      <c r="D71">
        <v>76091</v>
      </c>
      <c r="E71">
        <v>63729</v>
      </c>
      <c r="F71">
        <v>62986</v>
      </c>
      <c r="G71">
        <v>743</v>
      </c>
      <c r="H71">
        <v>736</v>
      </c>
      <c r="I71">
        <v>709</v>
      </c>
      <c r="J71">
        <v>0</v>
      </c>
      <c r="K71">
        <v>27</v>
      </c>
      <c r="L71">
        <v>7</v>
      </c>
      <c r="M71">
        <v>1317</v>
      </c>
      <c r="N71">
        <v>1317</v>
      </c>
      <c r="O71">
        <v>116</v>
      </c>
      <c r="P71">
        <v>1174</v>
      </c>
      <c r="Q71">
        <v>27</v>
      </c>
      <c r="R71">
        <v>0</v>
      </c>
      <c r="S71">
        <v>0</v>
      </c>
      <c r="T71">
        <v>0</v>
      </c>
      <c r="U71">
        <v>0</v>
      </c>
      <c r="V71">
        <v>0</v>
      </c>
    </row>
    <row r="72" spans="1:22">
      <c r="A72" t="str">
        <f>"146507"</f>
        <v>146507</v>
      </c>
      <c r="B72" t="s">
        <v>101</v>
      </c>
      <c r="C72" t="s">
        <v>96</v>
      </c>
      <c r="D72">
        <v>167953</v>
      </c>
      <c r="E72">
        <v>140310</v>
      </c>
      <c r="F72">
        <v>139435</v>
      </c>
      <c r="G72">
        <v>875</v>
      </c>
      <c r="H72">
        <v>851</v>
      </c>
      <c r="I72">
        <v>798</v>
      </c>
      <c r="J72">
        <v>1</v>
      </c>
      <c r="K72">
        <v>52</v>
      </c>
      <c r="L72">
        <v>24</v>
      </c>
      <c r="M72">
        <v>2379</v>
      </c>
      <c r="N72">
        <v>2379</v>
      </c>
      <c r="O72">
        <v>185</v>
      </c>
      <c r="P72">
        <v>2142</v>
      </c>
      <c r="Q72">
        <v>52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>
      <c r="A73" t="str">
        <f>"146508"</f>
        <v>146508</v>
      </c>
      <c r="B73" t="s">
        <v>102</v>
      </c>
      <c r="C73" t="s">
        <v>96</v>
      </c>
      <c r="D73">
        <v>60876</v>
      </c>
      <c r="E73">
        <v>51020</v>
      </c>
      <c r="F73">
        <v>50540</v>
      </c>
      <c r="G73">
        <v>480</v>
      </c>
      <c r="H73">
        <v>472</v>
      </c>
      <c r="I73">
        <v>420</v>
      </c>
      <c r="J73">
        <v>0</v>
      </c>
      <c r="K73">
        <v>52</v>
      </c>
      <c r="L73">
        <v>8</v>
      </c>
      <c r="M73">
        <v>933</v>
      </c>
      <c r="N73">
        <v>933</v>
      </c>
      <c r="O73">
        <v>87</v>
      </c>
      <c r="P73">
        <v>794</v>
      </c>
      <c r="Q73">
        <v>52</v>
      </c>
      <c r="R73">
        <v>0</v>
      </c>
      <c r="S73">
        <v>0</v>
      </c>
      <c r="T73">
        <v>0</v>
      </c>
      <c r="U73">
        <v>0</v>
      </c>
      <c r="V73">
        <v>0</v>
      </c>
    </row>
    <row r="74" spans="1:22">
      <c r="A74" t="str">
        <f>"146509"</f>
        <v>146509</v>
      </c>
      <c r="B74" t="s">
        <v>103</v>
      </c>
      <c r="C74" t="s">
        <v>96</v>
      </c>
      <c r="D74">
        <v>22393</v>
      </c>
      <c r="E74">
        <v>17973</v>
      </c>
      <c r="F74">
        <v>17679</v>
      </c>
      <c r="G74">
        <v>294</v>
      </c>
      <c r="H74">
        <v>293</v>
      </c>
      <c r="I74">
        <v>272</v>
      </c>
      <c r="J74">
        <v>0</v>
      </c>
      <c r="K74">
        <v>21</v>
      </c>
      <c r="L74">
        <v>1</v>
      </c>
      <c r="M74">
        <v>270</v>
      </c>
      <c r="N74">
        <v>270</v>
      </c>
      <c r="O74">
        <v>24</v>
      </c>
      <c r="P74">
        <v>225</v>
      </c>
      <c r="Q74">
        <v>21</v>
      </c>
      <c r="R74">
        <v>0</v>
      </c>
      <c r="S74">
        <v>0</v>
      </c>
      <c r="T74">
        <v>0</v>
      </c>
      <c r="U74">
        <v>0</v>
      </c>
      <c r="V74">
        <v>0</v>
      </c>
    </row>
    <row r="75" spans="1:22">
      <c r="A75" t="str">
        <f>"146510"</f>
        <v>146510</v>
      </c>
      <c r="B75" t="s">
        <v>104</v>
      </c>
      <c r="C75" t="s">
        <v>96</v>
      </c>
      <c r="D75">
        <v>105678</v>
      </c>
      <c r="E75">
        <v>91101</v>
      </c>
      <c r="F75">
        <v>89749</v>
      </c>
      <c r="G75">
        <v>1352</v>
      </c>
      <c r="H75">
        <v>1320</v>
      </c>
      <c r="I75">
        <v>1266</v>
      </c>
      <c r="J75">
        <v>1</v>
      </c>
      <c r="K75">
        <v>53</v>
      </c>
      <c r="L75">
        <v>32</v>
      </c>
      <c r="M75">
        <v>2286</v>
      </c>
      <c r="N75">
        <v>2286</v>
      </c>
      <c r="O75">
        <v>178</v>
      </c>
      <c r="P75">
        <v>2055</v>
      </c>
      <c r="Q75">
        <v>53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>
      <c r="A76" t="str">
        <f>"146511"</f>
        <v>146511</v>
      </c>
      <c r="B76" t="s">
        <v>105</v>
      </c>
      <c r="C76" t="s">
        <v>96</v>
      </c>
      <c r="D76">
        <v>117219</v>
      </c>
      <c r="E76">
        <v>96642</v>
      </c>
      <c r="F76">
        <v>96137</v>
      </c>
      <c r="G76">
        <v>505</v>
      </c>
      <c r="H76">
        <v>504</v>
      </c>
      <c r="I76">
        <v>467</v>
      </c>
      <c r="J76">
        <v>1</v>
      </c>
      <c r="K76">
        <v>36</v>
      </c>
      <c r="L76">
        <v>1</v>
      </c>
      <c r="M76">
        <v>1611</v>
      </c>
      <c r="N76">
        <v>1611</v>
      </c>
      <c r="O76">
        <v>116</v>
      </c>
      <c r="P76">
        <v>1459</v>
      </c>
      <c r="Q76">
        <v>36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>
      <c r="A77" t="str">
        <f>"146512"</f>
        <v>146512</v>
      </c>
      <c r="B77" t="s">
        <v>106</v>
      </c>
      <c r="C77" t="s">
        <v>96</v>
      </c>
      <c r="D77">
        <v>53761</v>
      </c>
      <c r="E77">
        <v>41470</v>
      </c>
      <c r="F77">
        <v>40726</v>
      </c>
      <c r="G77">
        <v>744</v>
      </c>
      <c r="H77">
        <v>743</v>
      </c>
      <c r="I77">
        <v>689</v>
      </c>
      <c r="J77">
        <v>0</v>
      </c>
      <c r="K77">
        <v>54</v>
      </c>
      <c r="L77">
        <v>1</v>
      </c>
      <c r="M77">
        <v>681</v>
      </c>
      <c r="N77">
        <v>681</v>
      </c>
      <c r="O77">
        <v>43</v>
      </c>
      <c r="P77">
        <v>584</v>
      </c>
      <c r="Q77">
        <v>54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>
      <c r="A78" t="str">
        <f>"146513"</f>
        <v>146513</v>
      </c>
      <c r="B78" t="s">
        <v>107</v>
      </c>
      <c r="C78" t="s">
        <v>96</v>
      </c>
      <c r="D78">
        <v>139609</v>
      </c>
      <c r="E78">
        <v>111430</v>
      </c>
      <c r="F78">
        <v>109699</v>
      </c>
      <c r="G78">
        <v>1731</v>
      </c>
      <c r="H78">
        <v>1706</v>
      </c>
      <c r="I78">
        <v>1599</v>
      </c>
      <c r="J78">
        <v>1</v>
      </c>
      <c r="K78">
        <v>106</v>
      </c>
      <c r="L78">
        <v>26</v>
      </c>
      <c r="M78">
        <v>1773</v>
      </c>
      <c r="N78">
        <v>1773</v>
      </c>
      <c r="O78">
        <v>116</v>
      </c>
      <c r="P78">
        <v>1551</v>
      </c>
      <c r="Q78">
        <v>106</v>
      </c>
      <c r="R78">
        <v>0</v>
      </c>
      <c r="S78">
        <v>0</v>
      </c>
      <c r="T78">
        <v>0</v>
      </c>
      <c r="U78">
        <v>0</v>
      </c>
      <c r="V78">
        <v>1</v>
      </c>
    </row>
    <row r="79" spans="1:22">
      <c r="A79" t="str">
        <f>"146514"</f>
        <v>146514</v>
      </c>
      <c r="B79" t="s">
        <v>108</v>
      </c>
      <c r="C79" t="s">
        <v>96</v>
      </c>
      <c r="D79">
        <v>70369</v>
      </c>
      <c r="E79">
        <v>55731</v>
      </c>
      <c r="F79">
        <v>54799</v>
      </c>
      <c r="G79">
        <v>932</v>
      </c>
      <c r="H79">
        <v>925</v>
      </c>
      <c r="I79">
        <v>866</v>
      </c>
      <c r="J79">
        <v>0</v>
      </c>
      <c r="K79">
        <v>59</v>
      </c>
      <c r="L79">
        <v>7</v>
      </c>
      <c r="M79">
        <v>799</v>
      </c>
      <c r="N79">
        <v>799</v>
      </c>
      <c r="O79">
        <v>254</v>
      </c>
      <c r="P79">
        <v>486</v>
      </c>
      <c r="Q79">
        <v>59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>
      <c r="A80" t="str">
        <f>"146515"</f>
        <v>146515</v>
      </c>
      <c r="B80" t="s">
        <v>109</v>
      </c>
      <c r="C80" t="s">
        <v>96</v>
      </c>
      <c r="D80">
        <v>22985</v>
      </c>
      <c r="E80">
        <v>17902</v>
      </c>
      <c r="F80">
        <v>17226</v>
      </c>
      <c r="G80">
        <v>676</v>
      </c>
      <c r="H80">
        <v>674</v>
      </c>
      <c r="I80">
        <v>640</v>
      </c>
      <c r="J80">
        <v>0</v>
      </c>
      <c r="K80">
        <v>34</v>
      </c>
      <c r="L80">
        <v>2</v>
      </c>
      <c r="M80">
        <v>182</v>
      </c>
      <c r="N80">
        <v>182</v>
      </c>
      <c r="O80">
        <v>11</v>
      </c>
      <c r="P80">
        <v>137</v>
      </c>
      <c r="Q80">
        <v>34</v>
      </c>
      <c r="R80">
        <v>0</v>
      </c>
      <c r="S80">
        <v>0</v>
      </c>
      <c r="T80">
        <v>0</v>
      </c>
      <c r="U80">
        <v>0</v>
      </c>
      <c r="V80">
        <v>0</v>
      </c>
    </row>
    <row r="81" spans="1:22">
      <c r="A81" t="str">
        <f>"146516"</f>
        <v>146516</v>
      </c>
      <c r="B81" t="s">
        <v>110</v>
      </c>
      <c r="C81" t="s">
        <v>96</v>
      </c>
      <c r="D81">
        <v>31175</v>
      </c>
      <c r="E81">
        <v>22535</v>
      </c>
      <c r="F81">
        <v>21934</v>
      </c>
      <c r="G81">
        <v>601</v>
      </c>
      <c r="H81">
        <v>591</v>
      </c>
      <c r="I81">
        <v>559</v>
      </c>
      <c r="J81">
        <v>0</v>
      </c>
      <c r="K81">
        <v>32</v>
      </c>
      <c r="L81">
        <v>10</v>
      </c>
      <c r="M81">
        <v>244</v>
      </c>
      <c r="N81">
        <v>244</v>
      </c>
      <c r="O81">
        <v>24</v>
      </c>
      <c r="P81">
        <v>188</v>
      </c>
      <c r="Q81">
        <v>32</v>
      </c>
      <c r="R81">
        <v>0</v>
      </c>
      <c r="S81">
        <v>0</v>
      </c>
      <c r="T81">
        <v>0</v>
      </c>
      <c r="U81">
        <v>0</v>
      </c>
      <c r="V81">
        <v>0</v>
      </c>
    </row>
    <row r="82" spans="1:22">
      <c r="A82" t="str">
        <f>"146517"</f>
        <v>146517</v>
      </c>
      <c r="B82" t="s">
        <v>111</v>
      </c>
      <c r="C82" t="s">
        <v>96</v>
      </c>
      <c r="D82">
        <v>37970</v>
      </c>
      <c r="E82">
        <v>30359</v>
      </c>
      <c r="F82">
        <v>29686</v>
      </c>
      <c r="G82">
        <v>673</v>
      </c>
      <c r="H82">
        <v>670</v>
      </c>
      <c r="I82">
        <v>631</v>
      </c>
      <c r="J82">
        <v>0</v>
      </c>
      <c r="K82">
        <v>39</v>
      </c>
      <c r="L82">
        <v>4</v>
      </c>
      <c r="M82">
        <v>562</v>
      </c>
      <c r="N82">
        <v>562</v>
      </c>
      <c r="O82">
        <v>49</v>
      </c>
      <c r="P82">
        <v>474</v>
      </c>
      <c r="Q82">
        <v>39</v>
      </c>
      <c r="R82">
        <v>0</v>
      </c>
      <c r="S82">
        <v>0</v>
      </c>
      <c r="T82">
        <v>0</v>
      </c>
      <c r="U82">
        <v>0</v>
      </c>
      <c r="V82">
        <v>1</v>
      </c>
    </row>
    <row r="83" spans="1:22">
      <c r="A83" t="str">
        <f>"146518"</f>
        <v>146518</v>
      </c>
      <c r="B83" t="s">
        <v>112</v>
      </c>
      <c r="C83" t="s">
        <v>96</v>
      </c>
      <c r="D83">
        <v>126229</v>
      </c>
      <c r="E83">
        <v>106787</v>
      </c>
      <c r="F83">
        <v>105541</v>
      </c>
      <c r="G83">
        <v>1246</v>
      </c>
      <c r="H83">
        <v>1238</v>
      </c>
      <c r="I83">
        <v>1142</v>
      </c>
      <c r="J83">
        <v>0</v>
      </c>
      <c r="K83">
        <v>96</v>
      </c>
      <c r="L83">
        <v>8</v>
      </c>
      <c r="M83">
        <v>2220</v>
      </c>
      <c r="N83">
        <v>2220</v>
      </c>
      <c r="O83">
        <v>187</v>
      </c>
      <c r="P83">
        <v>1937</v>
      </c>
      <c r="Q83">
        <v>96</v>
      </c>
      <c r="R83">
        <v>0</v>
      </c>
      <c r="S83">
        <v>0</v>
      </c>
      <c r="T83">
        <v>0</v>
      </c>
      <c r="U83">
        <v>0</v>
      </c>
      <c r="V83">
        <v>0</v>
      </c>
    </row>
    <row r="84" spans="1:22">
      <c r="A84" t="str">
        <f>"146519"</f>
        <v>146519</v>
      </c>
      <c r="B84" t="s">
        <v>113</v>
      </c>
      <c r="C84" t="s">
        <v>96</v>
      </c>
      <c r="D84">
        <v>47171</v>
      </c>
      <c r="E84">
        <v>39406</v>
      </c>
      <c r="F84">
        <v>38660</v>
      </c>
      <c r="G84">
        <v>746</v>
      </c>
      <c r="H84">
        <v>730</v>
      </c>
      <c r="I84">
        <v>697</v>
      </c>
      <c r="J84">
        <v>0</v>
      </c>
      <c r="K84">
        <v>33</v>
      </c>
      <c r="L84">
        <v>16</v>
      </c>
      <c r="M84">
        <v>843</v>
      </c>
      <c r="N84">
        <v>843</v>
      </c>
      <c r="O84">
        <v>65</v>
      </c>
      <c r="P84">
        <v>745</v>
      </c>
      <c r="Q84">
        <v>33</v>
      </c>
      <c r="R84">
        <v>0</v>
      </c>
      <c r="S84">
        <v>0</v>
      </c>
      <c r="T84">
        <v>0</v>
      </c>
      <c r="U84">
        <v>0</v>
      </c>
      <c r="V84">
        <v>0</v>
      </c>
    </row>
    <row r="85" spans="1:22">
      <c r="A85" t="s">
        <v>114</v>
      </c>
      <c r="D85">
        <v>2682307</v>
      </c>
      <c r="E85">
        <v>2161636</v>
      </c>
      <c r="F85">
        <v>2124901</v>
      </c>
      <c r="G85">
        <v>36735</v>
      </c>
      <c r="H85">
        <v>36450</v>
      </c>
      <c r="I85">
        <v>33991</v>
      </c>
      <c r="J85">
        <v>31</v>
      </c>
      <c r="K85">
        <v>2428</v>
      </c>
      <c r="L85">
        <v>290</v>
      </c>
      <c r="M85">
        <v>33307</v>
      </c>
      <c r="N85">
        <v>33307</v>
      </c>
      <c r="O85">
        <v>3210</v>
      </c>
      <c r="P85">
        <v>27669</v>
      </c>
      <c r="Q85">
        <v>2428</v>
      </c>
      <c r="R85">
        <v>0</v>
      </c>
      <c r="S85">
        <v>0</v>
      </c>
      <c r="T85">
        <v>0</v>
      </c>
      <c r="U85">
        <v>0</v>
      </c>
      <c r="V8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rejestr_wyborcow_20160426_1451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Paweł</cp:lastModifiedBy>
  <dcterms:created xsi:type="dcterms:W3CDTF">2016-04-26T12:55:20Z</dcterms:created>
  <dcterms:modified xsi:type="dcterms:W3CDTF">2016-04-26T12:56:09Z</dcterms:modified>
</cp:coreProperties>
</file>